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修订中医类（灸法、拔罐、推拿）、放射检查和体被系统" sheetId="1" r:id="rId1"/>
  </sheets>
  <definedNames>
    <definedName name="_xlnm.Print_Titles" localSheetId="0">'修订中医类（灸法、拔罐、推拿）、放射检查和体被系统'!$3:$4</definedName>
  </definedNames>
  <calcPr calcId="144525"/>
</workbook>
</file>

<file path=xl/sharedStrings.xml><?xml version="1.0" encoding="utf-8"?>
<sst xmlns="http://schemas.openxmlformats.org/spreadsheetml/2006/main" count="286" uniqueCount="190">
  <si>
    <t>附件：</t>
  </si>
  <si>
    <t>湛江市修订部分中医类（灸法、拔罐、推拿）、放射检查和体被系统医疗服务项目价格表</t>
  </si>
  <si>
    <t>序号</t>
  </si>
  <si>
    <t>财务分类</t>
  </si>
  <si>
    <t>项目代码</t>
  </si>
  <si>
    <t>项目名称</t>
  </si>
  <si>
    <t>服务产出</t>
  </si>
  <si>
    <t>价格构成</t>
  </si>
  <si>
    <t>计价单位</t>
  </si>
  <si>
    <t>计价说明</t>
  </si>
  <si>
    <t>价格</t>
  </si>
  <si>
    <t>备注
（单位：元）</t>
  </si>
  <si>
    <t>三甲</t>
  </si>
  <si>
    <t>三乙</t>
  </si>
  <si>
    <t>二甲</t>
  </si>
  <si>
    <t>二乙</t>
  </si>
  <si>
    <t>一级</t>
  </si>
  <si>
    <r>
      <rPr>
        <sz val="12"/>
        <rFont val="宋体"/>
        <charset val="134"/>
      </rPr>
      <t>中医类（灸法、拔罐、推拿）使用说明：</t>
    </r>
    <r>
      <rPr>
        <sz val="12"/>
        <rFont val="Times New Roman"/>
        <charset val="134"/>
      </rPr>
      <t xml:space="preserve">
10.</t>
    </r>
    <r>
      <rPr>
        <sz val="12"/>
        <rFont val="宋体"/>
        <charset val="134"/>
      </rPr>
      <t>治疗操作时长按行业主管部门发布的技术规范、诊疗规范等执行。项目计价单位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次</t>
    </r>
    <r>
      <rPr>
        <sz val="12"/>
        <rFont val="Times New Roman"/>
        <charset val="134"/>
      </rPr>
      <t>”</t>
    </r>
    <r>
      <rPr>
        <sz val="12"/>
        <color indexed="10"/>
        <rFont val="宋体"/>
        <charset val="134"/>
      </rPr>
      <t>应按卫生主管部门技术规范规定的标准时长执行，每超出一个标准时长可加收一次，例如：项目</t>
    </r>
    <r>
      <rPr>
        <sz val="12"/>
        <rFont val="宋体"/>
        <charset val="134"/>
      </rPr>
      <t>对应的标准时长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分钟（无延时治疗、基础时长不满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分钟按一次计算），完成标准时长的延时治疗每满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分钟可加收一次（不满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分钟不可加收）。</t>
    </r>
  </si>
  <si>
    <t>D</t>
  </si>
  <si>
    <t>012301020010000</t>
  </si>
  <si>
    <r>
      <rPr>
        <sz val="12"/>
        <rFont val="宋体"/>
        <charset val="134"/>
      </rPr>
      <t>计算机体层成像（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）平扫</t>
    </r>
  </si>
  <si>
    <r>
      <rPr>
        <sz val="12"/>
        <rFont val="宋体"/>
        <charset val="134"/>
      </rPr>
      <t>通过计算机体层成像（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）平扫，实现患者检查部位的成像及分析。</t>
    </r>
  </si>
  <si>
    <t>所定价格涵盖摆位、扫描成像、分析、出具报告、数字影像处理与上传存储（含数字方式）等步骤所需的人力资源、设备运转成本消耗与基本物质资源消耗。</t>
  </si>
  <si>
    <t>部位</t>
  </si>
  <si>
    <r>
      <rPr>
        <strike/>
        <sz val="12"/>
        <color rgb="FFFF0000"/>
        <rFont val="宋体"/>
        <charset val="134"/>
      </rPr>
      <t>超过三个部位按三个部位收费</t>
    </r>
    <r>
      <rPr>
        <sz val="12"/>
        <color rgb="FFFF0000"/>
        <rFont val="宋体"/>
        <charset val="134"/>
        <scheme val="major"/>
      </rPr>
      <t>单次检查有必要涉及多部位的，收费不超过</t>
    </r>
    <r>
      <rPr>
        <sz val="12"/>
        <color rgb="FFFF0000"/>
        <rFont val="宋体"/>
        <charset val="134"/>
      </rPr>
      <t>623.7元；急诊多发伤患者有必要进行多部位检查的，可据实计价收费</t>
    </r>
    <r>
      <rPr>
        <sz val="12"/>
        <color theme="1"/>
        <rFont val="宋体"/>
        <charset val="134"/>
        <scheme val="major"/>
      </rPr>
      <t>。</t>
    </r>
  </si>
  <si>
    <t>单次检查有必要涉及多部位的，收费不超过:
三甲：623.7
三乙：595.5
二甲：567
二乙：538.8
一级：510.3</t>
  </si>
  <si>
    <t>012301020010001</t>
  </si>
  <si>
    <r>
      <rPr>
        <sz val="12"/>
        <rFont val="宋体"/>
        <charset val="134"/>
      </rPr>
      <t>计算机体层成像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平扫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能量成像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</si>
  <si>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通过计算机体层成像（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）平扫，实现患者检查部位的能量成像及分析。</t>
    </r>
  </si>
  <si>
    <t>次</t>
  </si>
  <si>
    <t>在同一次检查中，无论多少部位仅加收一次。</t>
  </si>
  <si>
    <t>012301020010011</t>
  </si>
  <si>
    <r>
      <rPr>
        <sz val="12"/>
        <rFont val="宋体"/>
        <charset val="134"/>
      </rPr>
      <t>计算机体层成像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平扫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薄层扫描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</si>
  <si>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通过计算机体层成像（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）平扫，实现患者检查部位的成像及薄层扫描分析。</t>
    </r>
  </si>
  <si>
    <t>012301020010021</t>
  </si>
  <si>
    <r>
      <rPr>
        <sz val="12"/>
        <rFont val="宋体"/>
        <charset val="134"/>
      </rPr>
      <t>计算机体层成像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平扫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冠脉钙化积分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</si>
  <si>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通过计算机体层成像（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）平扫，进行实现患者检查部位的成像及冠脉钙化积分分析。</t>
    </r>
  </si>
  <si>
    <t>012301020010100</t>
  </si>
  <si>
    <r>
      <rPr>
        <sz val="12"/>
        <rFont val="宋体"/>
        <charset val="134"/>
      </rPr>
      <t>计算机体层成像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平扫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人工智能辅助诊断（扩展）</t>
    </r>
  </si>
  <si>
    <t>012301020011100</t>
  </si>
  <si>
    <r>
      <rPr>
        <sz val="12"/>
        <rFont val="宋体"/>
        <charset val="134"/>
      </rPr>
      <t>计算机体层成像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平扫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口腔颌面锥形束</t>
    </r>
    <r>
      <rPr>
        <sz val="12"/>
        <rFont val="Times New Roman"/>
        <charset val="134"/>
      </rPr>
      <t>CT(CBCT)</t>
    </r>
    <r>
      <rPr>
        <sz val="12"/>
        <rFont val="宋体"/>
        <charset val="134"/>
      </rPr>
      <t>（扩展）</t>
    </r>
  </si>
  <si>
    <r>
      <rPr>
        <sz val="12"/>
        <rFont val="宋体"/>
        <charset val="134"/>
      </rPr>
      <t>通过口腔颌面锥形束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，实现患者检查部位的成像及分析。</t>
    </r>
  </si>
  <si>
    <t>012301020020000</t>
  </si>
  <si>
    <r>
      <rPr>
        <sz val="12"/>
        <rFont val="宋体"/>
        <charset val="134"/>
      </rPr>
      <t>计算机体层成像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增强</t>
    </r>
  </si>
  <si>
    <r>
      <rPr>
        <sz val="12"/>
        <rFont val="宋体"/>
        <charset val="134"/>
      </rPr>
      <t>通过计算机体层成像（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）增强扫描，对使用对比剂后的检查部位进行成像及分析。</t>
    </r>
  </si>
  <si>
    <t>所定价格涵盖摆位、对比剂注射、扫描成像、分析、出具报告、数字影像处理与上传存储（含数字方式）等步骤所需的人力资源和基本物质资源消耗。</t>
  </si>
  <si>
    <r>
      <rPr>
        <sz val="12"/>
        <color theme="1"/>
        <rFont val="宋体"/>
        <charset val="0"/>
        <scheme val="minor"/>
      </rPr>
      <t>1.</t>
    </r>
    <r>
      <rPr>
        <sz val="12"/>
        <rFont val="宋体"/>
        <charset val="0"/>
        <scheme val="minor"/>
      </rPr>
      <t>同一部位平扫后立即行增强扫描的，增强扫描按50%收取</t>
    </r>
    <r>
      <rPr>
        <sz val="12"/>
        <color theme="1"/>
        <rFont val="宋体"/>
        <charset val="0"/>
        <scheme val="minor"/>
      </rPr>
      <t>；</t>
    </r>
    <r>
      <rPr>
        <sz val="12"/>
        <color rgb="FF000000"/>
        <rFont val="宋体"/>
        <charset val="0"/>
        <scheme val="minor"/>
      </rPr>
      <t>2.</t>
    </r>
    <r>
      <rPr>
        <strike/>
        <sz val="12"/>
        <color rgb="FFFF0000"/>
        <rFont val="宋体"/>
        <charset val="0"/>
        <scheme val="minor"/>
      </rPr>
      <t>超过三个部位按三个部位收费</t>
    </r>
    <r>
      <rPr>
        <sz val="12"/>
        <color rgb="FFFF0000"/>
        <rFont val="宋体"/>
        <charset val="0"/>
        <scheme val="minor"/>
      </rPr>
      <t>单次检查有必要涉及多部位的，收费不超过823.5元；急诊多发伤患者有必要进行多部位检查的，可据实计价收费</t>
    </r>
    <r>
      <rPr>
        <sz val="12"/>
        <rFont val="宋体"/>
        <charset val="0"/>
        <scheme val="minor"/>
      </rPr>
      <t>。</t>
    </r>
  </si>
  <si>
    <t>单次检查有必要涉及多部位的，收费不超过:
三甲：823.5
三乙：786..0
二甲：748.5
二乙：711.3
一级：673.8</t>
  </si>
  <si>
    <t>012301020020001</t>
  </si>
  <si>
    <r>
      <rPr>
        <sz val="12"/>
        <rFont val="宋体"/>
        <charset val="134"/>
      </rPr>
      <t>计算机体层成像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增强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能量成像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</si>
  <si>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通过计算机体层成像（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）增强扫描，对使用对比剂后的检查部位进行能量成像及分析。</t>
    </r>
  </si>
  <si>
    <t>012301020020011</t>
  </si>
  <si>
    <r>
      <rPr>
        <sz val="12"/>
        <rFont val="宋体"/>
        <charset val="134"/>
      </rPr>
      <t>计算机体层成像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增强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薄层扫描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</si>
  <si>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通过计算机体层成像（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）增强扫描，对使用对比剂后的检查部位进行成像及薄层扫描分析。</t>
    </r>
  </si>
  <si>
    <t>012301020020100</t>
  </si>
  <si>
    <r>
      <rPr>
        <sz val="12"/>
        <rFont val="宋体"/>
        <charset val="134"/>
      </rPr>
      <t>计算机体层成像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增强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人工智能辅助诊断（扩展）</t>
    </r>
  </si>
  <si>
    <t>012301020021100</t>
  </si>
  <si>
    <r>
      <rPr>
        <sz val="12"/>
        <rFont val="宋体"/>
        <charset val="134"/>
      </rPr>
      <t>计算机体层成像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增强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延迟显像（扩展）</t>
    </r>
  </si>
  <si>
    <r>
      <rPr>
        <sz val="12"/>
        <rFont val="宋体"/>
        <charset val="134"/>
      </rPr>
      <t>通过计算机体层成像（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）增强扫描结合延迟显像，对使用对比剂后的检查部位进行及分析。</t>
    </r>
  </si>
  <si>
    <t>012301020030000</t>
  </si>
  <si>
    <r>
      <rPr>
        <sz val="12"/>
        <rFont val="宋体"/>
        <charset val="134"/>
      </rPr>
      <t>计算机体层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造影成像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血管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</si>
  <si>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通过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增强扫描，对使用对比剂后的血管进行成像及分析。</t>
    </r>
  </si>
  <si>
    <t>血管</t>
  </si>
  <si>
    <r>
      <rPr>
        <sz val="12"/>
        <color theme="1"/>
        <rFont val="宋体"/>
        <charset val="0"/>
        <scheme val="minor"/>
      </rPr>
      <t>1.</t>
    </r>
    <r>
      <rPr>
        <sz val="12"/>
        <rFont val="宋体"/>
        <charset val="0"/>
        <scheme val="minor"/>
      </rPr>
      <t>超过两根血管按两根血管收费</t>
    </r>
    <r>
      <rPr>
        <sz val="12"/>
        <color theme="1"/>
        <rFont val="宋体"/>
        <charset val="0"/>
        <scheme val="minor"/>
      </rPr>
      <t>；2.同一次检查中不可收取</t>
    </r>
    <r>
      <rPr>
        <sz val="12"/>
        <color rgb="FFFF0000"/>
        <rFont val="宋体"/>
        <charset val="0"/>
        <scheme val="minor"/>
      </rPr>
      <t>血管的</t>
    </r>
    <r>
      <rPr>
        <sz val="12"/>
        <color theme="1"/>
        <rFont val="宋体"/>
        <charset val="0"/>
        <scheme val="minor"/>
      </rPr>
      <t>CT平扫</t>
    </r>
    <r>
      <rPr>
        <sz val="12"/>
        <color rgb="FFFF0000"/>
        <rFont val="宋体"/>
        <charset val="0"/>
        <scheme val="minor"/>
      </rPr>
      <t>或增强</t>
    </r>
    <r>
      <rPr>
        <sz val="12"/>
        <color theme="1"/>
        <rFont val="宋体"/>
        <charset val="0"/>
        <scheme val="minor"/>
      </rPr>
      <t>费用。</t>
    </r>
  </si>
  <si>
    <t>012301020030001</t>
  </si>
  <si>
    <r>
      <rPr>
        <sz val="12"/>
        <rFont val="宋体"/>
        <charset val="134"/>
      </rPr>
      <t>计算机体层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造影成像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血管</t>
    </r>
    <r>
      <rPr>
        <sz val="12"/>
        <rFont val="Times New Roman"/>
        <charset val="134"/>
      </rPr>
      <t>)-</t>
    </r>
    <r>
      <rPr>
        <sz val="12"/>
        <rFont val="宋体"/>
        <charset val="134"/>
      </rPr>
      <t>能量成像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</si>
  <si>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通过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增强扫描，对使用对比剂后的血管进行能量成像及分析。</t>
    </r>
  </si>
  <si>
    <t>在同一次检查中，无论多少血管仅加收一次。</t>
  </si>
  <si>
    <t>012301020030100</t>
  </si>
  <si>
    <r>
      <rPr>
        <sz val="12"/>
        <rFont val="宋体"/>
        <charset val="134"/>
      </rPr>
      <t>计算机体层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造影成像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血管</t>
    </r>
    <r>
      <rPr>
        <sz val="12"/>
        <rFont val="Times New Roman"/>
        <charset val="134"/>
      </rPr>
      <t>)-</t>
    </r>
    <r>
      <rPr>
        <sz val="12"/>
        <rFont val="宋体"/>
        <charset val="134"/>
      </rPr>
      <t>人工智能辅助诊断（扩展）</t>
    </r>
  </si>
  <si>
    <t>012301020040000</t>
  </si>
  <si>
    <r>
      <rPr>
        <sz val="12"/>
        <rFont val="宋体"/>
        <charset val="134"/>
      </rPr>
      <t>计算机体层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灌注成像</t>
    </r>
  </si>
  <si>
    <r>
      <rPr>
        <sz val="12"/>
        <rFont val="宋体"/>
        <charset val="134"/>
      </rPr>
      <t>通过连续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扫描，对使用对比剂后局部组织血流进行灌注成像及分析。</t>
    </r>
  </si>
  <si>
    <t>所定价格涵盖摆位、对比剂注射、连续扫描成像、分析、出具报告、数字影像处理与上传存储（含数字方式）等步骤所需的人力资源和基本物质资源消耗。</t>
  </si>
  <si>
    <t>脏器</t>
  </si>
  <si>
    <r>
      <rPr>
        <sz val="12"/>
        <rFont val="宋体"/>
        <charset val="0"/>
      </rPr>
      <t>同一次检查中不可收取</t>
    </r>
    <r>
      <rPr>
        <sz val="12"/>
        <color rgb="FFFF0000"/>
        <rFont val="宋体"/>
        <charset val="0"/>
      </rPr>
      <t>同一脏器</t>
    </r>
    <r>
      <rPr>
        <sz val="12"/>
        <rFont val="Times New Roman"/>
        <charset val="0"/>
      </rPr>
      <t>CT</t>
    </r>
    <r>
      <rPr>
        <sz val="12"/>
        <rFont val="宋体"/>
        <charset val="0"/>
      </rPr>
      <t>平扫</t>
    </r>
    <r>
      <rPr>
        <sz val="12"/>
        <color rgb="FFFF0000"/>
        <rFont val="宋体"/>
        <charset val="0"/>
      </rPr>
      <t>或增强</t>
    </r>
    <r>
      <rPr>
        <sz val="12"/>
        <rFont val="宋体"/>
        <charset val="0"/>
      </rPr>
      <t>费用。</t>
    </r>
  </si>
  <si>
    <t>012301020040001</t>
  </si>
  <si>
    <r>
      <rPr>
        <sz val="12"/>
        <rFont val="宋体"/>
        <charset val="134"/>
      </rPr>
      <t>计算机体层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灌注成像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心电门控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</si>
  <si>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通过连续</t>
    </r>
    <r>
      <rPr>
        <sz val="12"/>
        <rFont val="Times New Roman"/>
        <charset val="134"/>
      </rPr>
      <t>CT</t>
    </r>
    <r>
      <rPr>
        <sz val="12"/>
        <rFont val="宋体"/>
        <charset val="134"/>
      </rPr>
      <t>扫描结合心电门控，对使用对比剂后局部组织血流进行灌注成像及分析。</t>
    </r>
  </si>
  <si>
    <t>012301020040100</t>
  </si>
  <si>
    <r>
      <rPr>
        <sz val="12"/>
        <rFont val="宋体"/>
        <charset val="134"/>
      </rPr>
      <t>计算机体层</t>
    </r>
    <r>
      <rPr>
        <sz val="12"/>
        <rFont val="Times New Roman"/>
        <charset val="134"/>
      </rPr>
      <t>(CT)</t>
    </r>
    <r>
      <rPr>
        <sz val="12"/>
        <rFont val="宋体"/>
        <charset val="134"/>
      </rPr>
      <t>灌注成像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人工智能辅助诊断（扩展）</t>
    </r>
  </si>
  <si>
    <t>012301030010000</t>
  </si>
  <si>
    <r>
      <rPr>
        <sz val="12"/>
        <rFont val="宋体"/>
        <charset val="134"/>
      </rPr>
      <t>磁共振</t>
    </r>
    <r>
      <rPr>
        <sz val="12"/>
        <rFont val="Times New Roman"/>
        <charset val="134"/>
      </rPr>
      <t>(MR)</t>
    </r>
    <r>
      <rPr>
        <sz val="12"/>
        <rFont val="宋体"/>
        <charset val="134"/>
      </rPr>
      <t>平扫</t>
    </r>
  </si>
  <si>
    <t>通过磁共振平扫，实现患者检查部位的成像及分析。</t>
  </si>
  <si>
    <r>
      <rPr>
        <strike/>
        <sz val="12"/>
        <color rgb="FFFF0000"/>
        <rFont val="宋体"/>
        <charset val="134"/>
      </rPr>
      <t>超过三个部位按三个部位收费</t>
    </r>
    <r>
      <rPr>
        <sz val="12"/>
        <color rgb="FFFF0000"/>
        <rFont val="宋体"/>
        <charset val="134"/>
        <scheme val="major"/>
      </rPr>
      <t>单次检查有必要涉及多部位的，收费不超过</t>
    </r>
    <r>
      <rPr>
        <sz val="12"/>
        <color rgb="FFFF0000"/>
        <rFont val="宋体"/>
        <charset val="134"/>
      </rPr>
      <t>1363.5元；急诊多发伤患者有必要进行多部位检查的，可据实计价收费</t>
    </r>
    <r>
      <rPr>
        <sz val="12"/>
        <color theme="1"/>
        <rFont val="宋体"/>
        <charset val="134"/>
        <scheme val="major"/>
      </rPr>
      <t>。</t>
    </r>
  </si>
  <si>
    <t>单次检查有必要涉及多部位的，收费不超过:
三甲：1363.5
三乙：1301.4
二甲：1239.6
二乙：1177.5
一级：1115.7</t>
  </si>
  <si>
    <t>012301030010001</t>
  </si>
  <si>
    <r>
      <rPr>
        <sz val="12"/>
        <rFont val="宋体"/>
        <charset val="134"/>
      </rPr>
      <t>磁共振</t>
    </r>
    <r>
      <rPr>
        <sz val="12"/>
        <rFont val="Times New Roman"/>
        <charset val="134"/>
      </rPr>
      <t>(MR)</t>
    </r>
    <r>
      <rPr>
        <sz val="12"/>
        <rFont val="宋体"/>
        <charset val="134"/>
      </rPr>
      <t>平扫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特殊方式成像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加收</t>
    </r>
    <r>
      <rPr>
        <sz val="12"/>
        <rFont val="Times New Roman"/>
        <charset val="134"/>
      </rPr>
      <t>)</t>
    </r>
  </si>
  <si>
    <t>通过磁共振平扫，实现患者检查部位的特殊方式成像及分析。</t>
  </si>
  <si>
    <t>项</t>
  </si>
  <si>
    <t>无论多少部位，使用同一成像方式仅加收一次；不同成像方式可累计收费。</t>
  </si>
  <si>
    <t>012301030010011</t>
  </si>
  <si>
    <r>
      <rPr>
        <sz val="12"/>
        <rFont val="宋体"/>
        <charset val="134"/>
      </rPr>
      <t>磁共振</t>
    </r>
    <r>
      <rPr>
        <sz val="12"/>
        <rFont val="Times New Roman"/>
        <charset val="134"/>
      </rPr>
      <t>(MR)</t>
    </r>
    <r>
      <rPr>
        <sz val="12"/>
        <rFont val="宋体"/>
        <charset val="134"/>
      </rPr>
      <t>平扫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复杂成像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加收</t>
    </r>
    <r>
      <rPr>
        <sz val="12"/>
        <rFont val="Times New Roman"/>
        <charset val="134"/>
      </rPr>
      <t>)</t>
    </r>
  </si>
  <si>
    <t>通过磁共振平扫，实现患者检查部位的复杂成像及分析。</t>
  </si>
  <si>
    <t>复杂成像指对心脏、胎儿进行磁共振平扫成像。</t>
  </si>
  <si>
    <t>012301030010021</t>
  </si>
  <si>
    <r>
      <rPr>
        <sz val="12"/>
        <rFont val="宋体"/>
        <charset val="134"/>
      </rPr>
      <t>磁共振</t>
    </r>
    <r>
      <rPr>
        <sz val="12"/>
        <rFont val="Times New Roman"/>
        <charset val="134"/>
      </rPr>
      <t>(MR)</t>
    </r>
    <r>
      <rPr>
        <sz val="12"/>
        <rFont val="宋体"/>
        <charset val="134"/>
      </rPr>
      <t>平扫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呼吸门控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加收</t>
    </r>
    <r>
      <rPr>
        <sz val="12"/>
        <rFont val="Times New Roman"/>
        <charset val="134"/>
      </rPr>
      <t>)</t>
    </r>
  </si>
  <si>
    <t>通过磁共振平扫结合呼吸门控，实现患者检查部位的成像及分析。</t>
  </si>
  <si>
    <t>012301030010100</t>
  </si>
  <si>
    <r>
      <rPr>
        <sz val="12"/>
        <rFont val="宋体"/>
        <charset val="134"/>
      </rPr>
      <t>磁共振</t>
    </r>
    <r>
      <rPr>
        <sz val="12"/>
        <rFont val="Times New Roman"/>
        <charset val="134"/>
      </rPr>
      <t>(MR)</t>
    </r>
    <r>
      <rPr>
        <sz val="12"/>
        <rFont val="宋体"/>
        <charset val="134"/>
      </rPr>
      <t>平扫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人工智能辅助诊断（扩展）</t>
    </r>
  </si>
  <si>
    <t>012301030020000</t>
  </si>
  <si>
    <r>
      <rPr>
        <sz val="12"/>
        <rFont val="宋体"/>
        <charset val="134"/>
      </rPr>
      <t>磁共振（</t>
    </r>
    <r>
      <rPr>
        <sz val="12"/>
        <rFont val="Times New Roman"/>
        <charset val="134"/>
      </rPr>
      <t>MR</t>
    </r>
    <r>
      <rPr>
        <sz val="12"/>
        <rFont val="宋体"/>
        <charset val="134"/>
      </rPr>
      <t>）增强</t>
    </r>
  </si>
  <si>
    <t>通过磁共振增强扫描，对使用对比剂后的检查部位进行成像及分析。</t>
  </si>
  <si>
    <t>所定价格涵盖穿刺、摆位、对比剂注射、扫描成像、分析、出具报告、数字影像处理与上传存储（含数字方式）等步骤所需的人力资源、设备运转成本消耗与基本物质资源消耗。</t>
  </si>
  <si>
    <r>
      <rPr>
        <sz val="12"/>
        <color rgb="FF000000"/>
        <rFont val="宋体"/>
        <charset val="0"/>
        <scheme val="minor"/>
      </rPr>
      <t>1.同一</t>
    </r>
    <r>
      <rPr>
        <sz val="12"/>
        <rFont val="宋体"/>
        <charset val="0"/>
        <scheme val="minor"/>
      </rPr>
      <t>部位平扫后立即行增强扫描的，增强扫描按50%收取</t>
    </r>
    <r>
      <rPr>
        <sz val="12"/>
        <color rgb="FF000000"/>
        <rFont val="宋体"/>
        <charset val="0"/>
        <scheme val="minor"/>
      </rPr>
      <t>；2.</t>
    </r>
    <r>
      <rPr>
        <strike/>
        <sz val="12"/>
        <color rgb="FFFF0000"/>
        <rFont val="宋体"/>
        <charset val="0"/>
        <scheme val="minor"/>
      </rPr>
      <t>超过三个部位按三个部位收费</t>
    </r>
    <r>
      <rPr>
        <sz val="12"/>
        <color rgb="FFFF0000"/>
        <rFont val="宋体"/>
        <charset val="0"/>
        <scheme val="minor"/>
      </rPr>
      <t>单次检查有必要涉及多部位的，收费不超过1485元；急诊多发伤患者有必要进行多部位检查的，可据实计价收费</t>
    </r>
    <r>
      <rPr>
        <sz val="12"/>
        <rFont val="宋体"/>
        <charset val="0"/>
        <scheme val="minor"/>
      </rPr>
      <t>。</t>
    </r>
  </si>
  <si>
    <t>单次检查有必要涉及多部位的，收费不超过:
三甲：1485
三乙：1417.5
二甲：1350
二乙：1282.5
一级：1215</t>
  </si>
  <si>
    <t>012301030020001</t>
  </si>
  <si>
    <r>
      <rPr>
        <sz val="12"/>
        <rFont val="宋体"/>
        <charset val="134"/>
      </rPr>
      <t>磁共振（</t>
    </r>
    <r>
      <rPr>
        <sz val="12"/>
        <rFont val="Times New Roman"/>
        <charset val="134"/>
      </rPr>
      <t>MR</t>
    </r>
    <r>
      <rPr>
        <sz val="12"/>
        <rFont val="宋体"/>
        <charset val="134"/>
      </rPr>
      <t>）增强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特殊方式成像（加收）</t>
    </r>
  </si>
  <si>
    <t>通过磁共振增强扫描，对使用对比剂后的检查部位进行特殊方式成像及分析。</t>
  </si>
  <si>
    <t>012301030020011</t>
  </si>
  <si>
    <r>
      <rPr>
        <sz val="12"/>
        <rFont val="宋体"/>
        <charset val="134"/>
      </rPr>
      <t>磁共振（</t>
    </r>
    <r>
      <rPr>
        <sz val="12"/>
        <rFont val="Times New Roman"/>
        <charset val="134"/>
      </rPr>
      <t>MR</t>
    </r>
    <r>
      <rPr>
        <sz val="12"/>
        <rFont val="宋体"/>
        <charset val="134"/>
      </rPr>
      <t>）增强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心脏（加收）</t>
    </r>
  </si>
  <si>
    <t>通过磁共振增强扫描，对使用对比剂后的心脏部位进行成像及分析。</t>
  </si>
  <si>
    <t>012301030020021</t>
  </si>
  <si>
    <r>
      <rPr>
        <sz val="12"/>
        <rFont val="宋体"/>
        <charset val="134"/>
      </rPr>
      <t>磁共振（</t>
    </r>
    <r>
      <rPr>
        <sz val="12"/>
        <rFont val="Times New Roman"/>
        <charset val="134"/>
      </rPr>
      <t>MR</t>
    </r>
    <r>
      <rPr>
        <sz val="12"/>
        <rFont val="宋体"/>
        <charset val="134"/>
      </rPr>
      <t>）增强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呼吸门控（加收）</t>
    </r>
  </si>
  <si>
    <t>通过磁共振增强扫描结合呼吸门控，对使用对比剂后的检查部位进行成像及分析。</t>
  </si>
  <si>
    <t>012301030020100</t>
  </si>
  <si>
    <r>
      <rPr>
        <sz val="12"/>
        <rFont val="宋体"/>
        <charset val="134"/>
      </rPr>
      <t>磁共振（</t>
    </r>
    <r>
      <rPr>
        <sz val="12"/>
        <rFont val="Times New Roman"/>
        <charset val="134"/>
      </rPr>
      <t>MR</t>
    </r>
    <r>
      <rPr>
        <sz val="12"/>
        <rFont val="宋体"/>
        <charset val="134"/>
      </rPr>
      <t>）增强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人工智能辅助诊断（扩展）</t>
    </r>
  </si>
  <si>
    <t>G</t>
  </si>
  <si>
    <t>013316000170000</t>
  </si>
  <si>
    <t>带蒂皮瓣转移费</t>
  </si>
  <si>
    <t>通过各种方式实现带蒂皮瓣的转移，修复组织缺损。</t>
  </si>
  <si>
    <t>所定价格涵盖手术计划、术区准备、取带蒂皮瓣、转移、止血、缝合等步骤所需的人力资源和基本物质资源消耗。</t>
  </si>
  <si>
    <t>个</t>
  </si>
  <si>
    <r>
      <rPr>
        <sz val="12"/>
        <rFont val="宋体"/>
        <charset val="134"/>
        <scheme val="minor"/>
      </rPr>
      <t>每个皮瓣以15平方厘米为基础计价，</t>
    </r>
    <r>
      <rPr>
        <sz val="12"/>
        <color rgb="FFFF0000"/>
        <rFont val="宋体"/>
        <charset val="134"/>
        <scheme val="minor"/>
      </rPr>
      <t>同一部位每增加15平方厘米加收15%，最高收费不超过2520.3元；</t>
    </r>
    <r>
      <rPr>
        <sz val="12"/>
        <rFont val="宋体"/>
        <charset val="134"/>
        <scheme val="minor"/>
      </rPr>
      <t>同一</t>
    </r>
    <r>
      <rPr>
        <sz val="12"/>
        <color rgb="FFFF0000"/>
        <rFont val="宋体"/>
        <charset val="134"/>
        <scheme val="minor"/>
      </rPr>
      <t>台</t>
    </r>
    <r>
      <rPr>
        <sz val="12"/>
        <rFont val="宋体"/>
        <charset val="134"/>
        <scheme val="minor"/>
      </rPr>
      <t>手术最多收费不超过9900元。</t>
    </r>
  </si>
  <si>
    <t>同一部位每增加15平方厘米加收15%，最高收费不超过：
三甲：2520.3
三乙：2394.2
二甲：2268.4
二乙：2142.3
一级：2016.2</t>
  </si>
  <si>
    <t>同一台手术最多收费不超过：
三甲：9900
三乙：9405
二甲：8910
二乙：8415
一级：7920</t>
  </si>
  <si>
    <t>013316000170001</t>
  </si>
  <si>
    <r>
      <rPr>
        <sz val="12"/>
        <rFont val="宋体"/>
        <charset val="0"/>
      </rPr>
      <t>带蒂皮瓣转移费</t>
    </r>
    <r>
      <rPr>
        <sz val="12"/>
        <rFont val="Times New Roman"/>
        <charset val="134"/>
      </rPr>
      <t>-</t>
    </r>
    <r>
      <rPr>
        <sz val="12"/>
        <rFont val="宋体"/>
        <charset val="0"/>
      </rPr>
      <t>儿童（加收）</t>
    </r>
  </si>
  <si>
    <t>013316000170011</t>
  </si>
  <si>
    <r>
      <rPr>
        <sz val="12"/>
        <rFont val="宋体"/>
        <charset val="0"/>
      </rPr>
      <t>带蒂皮瓣转移费</t>
    </r>
    <r>
      <rPr>
        <sz val="12"/>
        <rFont val="Times New Roman"/>
        <charset val="134"/>
      </rPr>
      <t>-</t>
    </r>
    <r>
      <rPr>
        <sz val="12"/>
        <rFont val="宋体"/>
        <charset val="0"/>
      </rPr>
      <t>穿支皮瓣（加收）</t>
    </r>
  </si>
  <si>
    <r>
      <rPr>
        <sz val="12"/>
        <rFont val="宋体"/>
        <charset val="134"/>
        <scheme val="minor"/>
      </rPr>
      <t>每个皮瓣以15平方厘米为基础计价，</t>
    </r>
    <r>
      <rPr>
        <sz val="12"/>
        <color rgb="FFFF0000"/>
        <rFont val="宋体"/>
        <charset val="134"/>
        <scheme val="minor"/>
      </rPr>
      <t>同一部位每增加15平方厘米加收15%，最高收费不超过1007.4元；</t>
    </r>
    <r>
      <rPr>
        <sz val="12"/>
        <rFont val="宋体"/>
        <charset val="134"/>
        <scheme val="minor"/>
      </rPr>
      <t>同一</t>
    </r>
    <r>
      <rPr>
        <sz val="12"/>
        <color rgb="FFFF0000"/>
        <rFont val="宋体"/>
        <charset val="134"/>
        <scheme val="minor"/>
      </rPr>
      <t>台</t>
    </r>
    <r>
      <rPr>
        <sz val="12"/>
        <rFont val="宋体"/>
        <charset val="134"/>
        <scheme val="minor"/>
      </rPr>
      <t>手术最多收费不超过3960元。</t>
    </r>
  </si>
  <si>
    <t>同一部位每增加15平方厘米加收15%，最高收费不超过：
三甲：1007.4
三乙：957
二甲：906.8
二乙：856.3
一级：805.9</t>
  </si>
  <si>
    <t>同一台手术最多收费不超过：
三甲：3960
三乙：3762
二甲：3564
二乙：3366
一级：3168</t>
  </si>
  <si>
    <t>013316000170012</t>
  </si>
  <si>
    <r>
      <rPr>
        <sz val="12"/>
        <rFont val="宋体"/>
        <charset val="0"/>
      </rPr>
      <t>带蒂皮瓣转移费</t>
    </r>
    <r>
      <rPr>
        <sz val="12"/>
        <rFont val="Times New Roman"/>
        <charset val="134"/>
      </rPr>
      <t>-</t>
    </r>
    <r>
      <rPr>
        <sz val="12"/>
        <rFont val="宋体"/>
        <charset val="0"/>
      </rPr>
      <t>逆行供血皮瓣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（加收）</t>
    </r>
  </si>
  <si>
    <r>
      <rPr>
        <sz val="12"/>
        <rFont val="宋体"/>
        <charset val="134"/>
        <scheme val="minor"/>
      </rPr>
      <t>每个皮瓣以15平方厘米为基础计价，</t>
    </r>
    <r>
      <rPr>
        <sz val="12"/>
        <color rgb="FFFF0000"/>
        <rFont val="宋体"/>
        <charset val="134"/>
        <scheme val="minor"/>
      </rPr>
      <t>同一部位每增加15平方厘米加收15%，最高收费不超过756.5元；</t>
    </r>
    <r>
      <rPr>
        <sz val="12"/>
        <rFont val="宋体"/>
        <charset val="134"/>
        <scheme val="minor"/>
      </rPr>
      <t>同一</t>
    </r>
    <r>
      <rPr>
        <sz val="12"/>
        <color rgb="FFFF0000"/>
        <rFont val="宋体"/>
        <charset val="134"/>
        <scheme val="minor"/>
      </rPr>
      <t>台</t>
    </r>
    <r>
      <rPr>
        <sz val="12"/>
        <rFont val="宋体"/>
        <charset val="134"/>
        <scheme val="minor"/>
      </rPr>
      <t>手术最多收费不超过2970元。</t>
    </r>
  </si>
  <si>
    <t>同一部位每增加15平方厘米加收15%，最高收费不超过：
三甲：756.5
三乙：718.8
二甲：680.9
二乙：643.1
一级：605.2</t>
  </si>
  <si>
    <t>同一台手术最多收费不超过：
三甲：2970
三乙：2821.5
二甲：2673
二乙：2524.5
一级：2376</t>
  </si>
  <si>
    <t>013316000170013</t>
  </si>
  <si>
    <r>
      <rPr>
        <sz val="12"/>
        <rFont val="宋体"/>
        <charset val="0"/>
      </rPr>
      <t>带蒂皮瓣转移费</t>
    </r>
    <r>
      <rPr>
        <sz val="12"/>
        <rFont val="Times New Roman"/>
        <charset val="134"/>
      </rPr>
      <t>-</t>
    </r>
    <r>
      <rPr>
        <sz val="12"/>
        <rFont val="宋体"/>
        <charset val="0"/>
      </rPr>
      <t>扩张皮瓣（加收）</t>
    </r>
  </si>
  <si>
    <r>
      <rPr>
        <sz val="12"/>
        <rFont val="宋体"/>
        <charset val="134"/>
        <scheme val="minor"/>
      </rPr>
      <t>每个皮瓣以15平方厘米为基础计价，</t>
    </r>
    <r>
      <rPr>
        <sz val="12"/>
        <color rgb="FFFF0000"/>
        <rFont val="宋体"/>
        <charset val="134"/>
        <scheme val="minor"/>
      </rPr>
      <t>同一部位每增加15平方厘米加收15%，最高收费不超过503.7元；</t>
    </r>
    <r>
      <rPr>
        <sz val="12"/>
        <rFont val="宋体"/>
        <charset val="134"/>
        <scheme val="minor"/>
      </rPr>
      <t>同一</t>
    </r>
    <r>
      <rPr>
        <sz val="12"/>
        <color rgb="FFFF0000"/>
        <rFont val="宋体"/>
        <charset val="134"/>
        <scheme val="minor"/>
      </rPr>
      <t>台</t>
    </r>
    <r>
      <rPr>
        <sz val="12"/>
        <rFont val="宋体"/>
        <charset val="134"/>
        <scheme val="minor"/>
      </rPr>
      <t>手术最多收费不超过1980元。</t>
    </r>
  </si>
  <si>
    <t>同一部位每增加15平方厘米加收15%，最高收费不超过：
三甲：503.7
三乙：478.5
二甲：453.3
二乙：428.1
一级：403.1</t>
  </si>
  <si>
    <t>同一台手术最多收费不超过：
三甲：1980
三乙：1881
二甲：1782
二乙：1683
一级：1584</t>
  </si>
  <si>
    <t>013316000170014</t>
  </si>
  <si>
    <r>
      <rPr>
        <sz val="12"/>
        <rFont val="宋体"/>
        <charset val="0"/>
      </rPr>
      <t>带蒂皮瓣转移费</t>
    </r>
    <r>
      <rPr>
        <sz val="12"/>
        <rFont val="Times New Roman"/>
        <charset val="134"/>
      </rPr>
      <t>-</t>
    </r>
    <r>
      <rPr>
        <sz val="12"/>
        <rFont val="宋体"/>
        <charset val="0"/>
      </rPr>
      <t>预构皮瓣（加收）</t>
    </r>
  </si>
  <si>
    <r>
      <rPr>
        <sz val="12"/>
        <rFont val="宋体"/>
        <charset val="134"/>
        <scheme val="minor"/>
      </rPr>
      <t>每个皮瓣以15平方厘米为基础计价，</t>
    </r>
    <r>
      <rPr>
        <sz val="12"/>
        <color rgb="FFFF0000"/>
        <rFont val="宋体"/>
        <charset val="134"/>
        <scheme val="minor"/>
      </rPr>
      <t>同一部位每增加15平方厘米加收15%，最高收费不超过1260.2元；</t>
    </r>
    <r>
      <rPr>
        <sz val="12"/>
        <rFont val="宋体"/>
        <charset val="134"/>
        <scheme val="minor"/>
      </rPr>
      <t>同一</t>
    </r>
    <r>
      <rPr>
        <sz val="12"/>
        <color rgb="FFFF0000"/>
        <rFont val="宋体"/>
        <charset val="134"/>
        <scheme val="minor"/>
      </rPr>
      <t>台</t>
    </r>
    <r>
      <rPr>
        <sz val="12"/>
        <rFont val="宋体"/>
        <charset val="134"/>
        <scheme val="minor"/>
      </rPr>
      <t>手术最多收费不超过4950元。</t>
    </r>
  </si>
  <si>
    <t>同一部位每增加15平方厘米加收15%，最高收费不超过：
三甲：1260.2
三乙：1197.2
二甲：1134.1
二乙：1071.2
一级：1008.2</t>
  </si>
  <si>
    <t>同一台手术最多收费不超过：
三甲：4950
三乙：4702.5
二甲：4455
二乙：4207.5
一级：3960</t>
  </si>
  <si>
    <t>013316000180000</t>
  </si>
  <si>
    <t>游离皮瓣移植费</t>
  </si>
  <si>
    <t>通过各种方式实现游离皮瓣的移植，修复组织缺损。</t>
  </si>
  <si>
    <t>所定价格涵盖手术计划、术区准备、取游离皮瓣、移植、止血、缝合等步骤所需的人力资源和基本物质资源消耗。</t>
  </si>
  <si>
    <r>
      <rPr>
        <sz val="12"/>
        <rFont val="宋体"/>
        <charset val="134"/>
        <scheme val="minor"/>
      </rPr>
      <t>每个皮瓣以15平方厘米为基础计价，</t>
    </r>
    <r>
      <rPr>
        <sz val="12"/>
        <color rgb="FFFF0000"/>
        <rFont val="宋体"/>
        <charset val="134"/>
        <scheme val="minor"/>
      </rPr>
      <t>同一部位每增加15平方厘米加收15%，最高收费不超过6084.9元；</t>
    </r>
    <r>
      <rPr>
        <sz val="12"/>
        <rFont val="宋体"/>
        <charset val="134"/>
        <scheme val="minor"/>
      </rPr>
      <t>同一</t>
    </r>
    <r>
      <rPr>
        <sz val="12"/>
        <color rgb="FFFF0000"/>
        <rFont val="宋体"/>
        <charset val="134"/>
        <scheme val="minor"/>
      </rPr>
      <t>台</t>
    </r>
    <r>
      <rPr>
        <sz val="12"/>
        <rFont val="宋体"/>
        <charset val="134"/>
        <scheme val="minor"/>
      </rPr>
      <t>手术最多收费不超过23760元。</t>
    </r>
  </si>
  <si>
    <t>同一部位每增加15平方厘米加收15%，最高收费不超过：
三甲：6084.9
三乙：5780.6
二甲：5476.4
二乙：5172.2
一级：4868</t>
  </si>
  <si>
    <t>同一台手术最多收费不超过：
三甲：23760
三乙：22572
二甲：21384
二乙：20196
一级：19008</t>
  </si>
  <si>
    <t>013316000180001</t>
  </si>
  <si>
    <r>
      <rPr>
        <sz val="12"/>
        <rFont val="宋体"/>
        <charset val="0"/>
      </rPr>
      <t>游离皮瓣移植费</t>
    </r>
    <r>
      <rPr>
        <sz val="12"/>
        <rFont val="Times New Roman"/>
        <charset val="134"/>
      </rPr>
      <t>-</t>
    </r>
    <r>
      <rPr>
        <sz val="12"/>
        <rFont val="宋体"/>
        <charset val="0"/>
      </rPr>
      <t>儿童（加收）</t>
    </r>
  </si>
  <si>
    <t>013316000180011</t>
  </si>
  <si>
    <r>
      <rPr>
        <sz val="12"/>
        <rFont val="宋体"/>
        <charset val="0"/>
      </rPr>
      <t>游离皮瓣移植费</t>
    </r>
    <r>
      <rPr>
        <sz val="12"/>
        <rFont val="Times New Roman"/>
        <charset val="134"/>
      </rPr>
      <t>-</t>
    </r>
    <r>
      <rPr>
        <sz val="12"/>
        <rFont val="宋体"/>
        <charset val="0"/>
      </rPr>
      <t>穿支皮瓣（加收）</t>
    </r>
  </si>
  <si>
    <r>
      <rPr>
        <sz val="12"/>
        <rFont val="宋体"/>
        <charset val="134"/>
        <scheme val="minor"/>
      </rPr>
      <t>每个皮瓣以15平方厘米为基础计价，</t>
    </r>
    <r>
      <rPr>
        <sz val="12"/>
        <color rgb="FFFF0000"/>
        <rFont val="宋体"/>
        <charset val="134"/>
        <scheme val="minor"/>
      </rPr>
      <t>同一部位每增加15平方厘米加收15%，最高收费不超过2433.6元；</t>
    </r>
    <r>
      <rPr>
        <sz val="12"/>
        <rFont val="宋体"/>
        <charset val="134"/>
        <scheme val="minor"/>
      </rPr>
      <t>同一</t>
    </r>
    <r>
      <rPr>
        <sz val="12"/>
        <color rgb="FFFF0000"/>
        <rFont val="宋体"/>
        <charset val="134"/>
        <scheme val="minor"/>
      </rPr>
      <t>台</t>
    </r>
    <r>
      <rPr>
        <sz val="12"/>
        <rFont val="宋体"/>
        <charset val="134"/>
        <scheme val="minor"/>
      </rPr>
      <t>手术最多收费不超过9540元。</t>
    </r>
  </si>
  <si>
    <t>同一部位每增加15平方厘米加收15%，最高收费不超过：
三甲：2433.6
三乙：2311.8
二甲：2190.3
二乙：2068.5
一级：1946.9</t>
  </si>
  <si>
    <t>同一台手术最多收费不超过：
三甲：9540
三乙：9063
二甲：8586
二乙：8109
一级：7632</t>
  </si>
  <si>
    <t>013316000180012</t>
  </si>
  <si>
    <r>
      <rPr>
        <sz val="12"/>
        <rFont val="宋体"/>
        <charset val="0"/>
      </rPr>
      <t>游离皮瓣移植费</t>
    </r>
    <r>
      <rPr>
        <sz val="12"/>
        <rFont val="Times New Roman"/>
        <charset val="134"/>
      </rPr>
      <t>-</t>
    </r>
    <r>
      <rPr>
        <sz val="12"/>
        <rFont val="宋体"/>
        <charset val="0"/>
      </rPr>
      <t>扩张皮瓣（加收）</t>
    </r>
  </si>
  <si>
    <r>
      <rPr>
        <sz val="12"/>
        <rFont val="宋体"/>
        <charset val="134"/>
        <scheme val="minor"/>
      </rPr>
      <t>每个皮瓣以15平方厘米为基础计价，</t>
    </r>
    <r>
      <rPr>
        <sz val="12"/>
        <color rgb="FFFF0000"/>
        <rFont val="宋体"/>
        <charset val="134"/>
        <scheme val="minor"/>
      </rPr>
      <t>同一部位每增加15平方厘米加收15%，最高收费不超过1217.7元；</t>
    </r>
    <r>
      <rPr>
        <sz val="12"/>
        <rFont val="宋体"/>
        <charset val="134"/>
        <scheme val="minor"/>
      </rPr>
      <t>同一</t>
    </r>
    <r>
      <rPr>
        <sz val="12"/>
        <color rgb="FFFF0000"/>
        <rFont val="宋体"/>
        <charset val="134"/>
        <scheme val="minor"/>
      </rPr>
      <t>台</t>
    </r>
    <r>
      <rPr>
        <sz val="12"/>
        <rFont val="宋体"/>
        <charset val="134"/>
        <scheme val="minor"/>
      </rPr>
      <t>手术最多收费不超过4770元。</t>
    </r>
  </si>
  <si>
    <t>同一部位每增加15平方厘米加收15%，最高收费不超过：
三甲：1217.7
三乙：1156.9
二甲：1096
二乙：1035.1
一级：974.2</t>
  </si>
  <si>
    <t>同一台手术最多收费不超过：
三甲：4770
三乙：4531.5
二甲：4293
二乙：4054.5
一级：3816</t>
  </si>
  <si>
    <t>013316000180013</t>
  </si>
  <si>
    <r>
      <rPr>
        <sz val="12"/>
        <rFont val="宋体"/>
        <charset val="0"/>
      </rPr>
      <t>游离皮瓣移植费</t>
    </r>
    <r>
      <rPr>
        <sz val="12"/>
        <rFont val="Times New Roman"/>
        <charset val="134"/>
      </rPr>
      <t>-</t>
    </r>
    <r>
      <rPr>
        <sz val="12"/>
        <rFont val="宋体"/>
        <charset val="0"/>
      </rPr>
      <t>预构皮瓣（加收）</t>
    </r>
  </si>
  <si>
    <r>
      <rPr>
        <sz val="12"/>
        <rFont val="宋体"/>
        <charset val="134"/>
        <scheme val="minor"/>
      </rPr>
      <t>每个皮瓣以15平方厘米为基础计价，</t>
    </r>
    <r>
      <rPr>
        <sz val="12"/>
        <color rgb="FFFF0000"/>
        <rFont val="宋体"/>
        <charset val="134"/>
        <scheme val="minor"/>
      </rPr>
      <t>同一部位每增加15平方厘米加收15%，最高收费不超过3042.5元；</t>
    </r>
    <r>
      <rPr>
        <sz val="12"/>
        <rFont val="宋体"/>
        <charset val="134"/>
        <scheme val="minor"/>
      </rPr>
      <t>同一</t>
    </r>
    <r>
      <rPr>
        <sz val="12"/>
        <color rgb="FFFF0000"/>
        <rFont val="宋体"/>
        <charset val="134"/>
        <scheme val="minor"/>
      </rPr>
      <t>台</t>
    </r>
    <r>
      <rPr>
        <sz val="12"/>
        <rFont val="宋体"/>
        <charset val="134"/>
        <scheme val="minor"/>
      </rPr>
      <t>手术最多收费不超过11880元。</t>
    </r>
  </si>
  <si>
    <t>同一部位每增加15平方厘米加收15%，最高收费不超过：
三甲：3042.5
三乙：2890.3
二甲：2738.2
二乙：2586.1
一级：2434</t>
  </si>
  <si>
    <t>同一台手术最多收费不超过：
三甲：11880
三乙：11286
二甲：10692
二乙：10098
一级：9504</t>
  </si>
  <si>
    <t>013316000190000</t>
  </si>
  <si>
    <t>游离复合组织瓣移植费</t>
  </si>
  <si>
    <t>通过手术切取游离复合组织瓣，游离移植至受区。</t>
  </si>
  <si>
    <t>所定价格涵盖手术计划、术区准备、消毒、定位、切取、取游离组织瓣、移植、吻合、固定、止血、缝合等步骤所需的人力资源和基本物质资源消耗。</t>
  </si>
  <si>
    <r>
      <rPr>
        <sz val="12"/>
        <rFont val="宋体"/>
        <charset val="134"/>
        <scheme val="minor"/>
      </rPr>
      <t>每个皮瓣以15平方厘米为基础计价，</t>
    </r>
    <r>
      <rPr>
        <sz val="12"/>
        <color rgb="FFFF0000"/>
        <rFont val="宋体"/>
        <charset val="134"/>
        <scheme val="minor"/>
      </rPr>
      <t>同一部位每增加15平方厘米加收15%，最高收费不超过8634.6元；</t>
    </r>
    <r>
      <rPr>
        <sz val="12"/>
        <rFont val="宋体"/>
        <charset val="134"/>
        <scheme val="minor"/>
      </rPr>
      <t>同一</t>
    </r>
    <r>
      <rPr>
        <sz val="12"/>
        <color rgb="FFFF0000"/>
        <rFont val="宋体"/>
        <charset val="134"/>
        <scheme val="minor"/>
      </rPr>
      <t>台</t>
    </r>
    <r>
      <rPr>
        <sz val="12"/>
        <rFont val="宋体"/>
        <charset val="134"/>
        <scheme val="minor"/>
      </rPr>
      <t>手术最多收费不超过34200元。</t>
    </r>
  </si>
  <si>
    <t>同一部位每增加15平方厘米加收15%，最高收费不超过：
三甲：8634.6
三乙：8202.9
二甲：7771.2
二乙：7339.5
一级：6907.7</t>
  </si>
  <si>
    <t>同一台手术最多收费不超过：
三甲：34200
三乙：32490
二甲：30780
二乙：29070
一级：27360</t>
  </si>
  <si>
    <t>013316000190001</t>
  </si>
  <si>
    <r>
      <rPr>
        <sz val="12"/>
        <rFont val="宋体"/>
        <charset val="0"/>
      </rPr>
      <t>游离复合组织瓣移植费</t>
    </r>
    <r>
      <rPr>
        <sz val="12"/>
        <rFont val="Times New Roman"/>
        <charset val="134"/>
      </rPr>
      <t>-</t>
    </r>
    <r>
      <rPr>
        <sz val="12"/>
        <rFont val="宋体"/>
        <charset val="0"/>
      </rPr>
      <t>儿童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（加收）</t>
    </r>
  </si>
  <si>
    <t>013316000200000</t>
  </si>
  <si>
    <t>带蒂复合组织瓣转移费</t>
  </si>
  <si>
    <t>通过手术切取带血管蒂的复合组织，转位移植至受区。</t>
  </si>
  <si>
    <t>所定价格涵盖手术计划、术区准备、消毒、定位、切取、取带蒂组织瓣、转位移植、固定、止血、缝合等步骤所需的人力资源和基本物质资源消耗。</t>
  </si>
  <si>
    <r>
      <rPr>
        <sz val="12"/>
        <rFont val="宋体"/>
        <charset val="134"/>
        <scheme val="minor"/>
      </rPr>
      <t>每个皮瓣以15平方厘米为基础计价，</t>
    </r>
    <r>
      <rPr>
        <sz val="12"/>
        <color rgb="FFFF0000"/>
        <rFont val="宋体"/>
        <charset val="134"/>
        <scheme val="minor"/>
      </rPr>
      <t>同一部位每增加15平方厘米加收15%，最高收费不超过5503.7元；</t>
    </r>
    <r>
      <rPr>
        <sz val="12"/>
        <rFont val="宋体"/>
        <charset val="134"/>
        <scheme val="minor"/>
      </rPr>
      <t>同一</t>
    </r>
    <r>
      <rPr>
        <sz val="12"/>
        <color rgb="FFFF0000"/>
        <rFont val="宋体"/>
        <charset val="134"/>
        <scheme val="minor"/>
      </rPr>
      <t>台</t>
    </r>
    <r>
      <rPr>
        <sz val="12"/>
        <rFont val="宋体"/>
        <charset val="134"/>
        <scheme val="minor"/>
      </rPr>
      <t>手术最多收费不超过21600元。</t>
    </r>
  </si>
  <si>
    <t>同一部位每增加15平方厘米加收15%，最高收费不超过：
三甲：5503.7
三乙：5228.6
二甲：4953.3
二乙：4678.1
一级：4403</t>
  </si>
  <si>
    <t>同一台手术最多收费不超过：
三甲：21600
三乙：20520
二甲：19440
二乙：18360
一级：17280</t>
  </si>
  <si>
    <t>013316000200001</t>
  </si>
  <si>
    <r>
      <rPr>
        <sz val="12"/>
        <rFont val="宋体"/>
        <charset val="0"/>
      </rPr>
      <t>带蒂复合组织瓣转移费</t>
    </r>
    <r>
      <rPr>
        <sz val="12"/>
        <rFont val="Times New Roman"/>
        <charset val="134"/>
      </rPr>
      <t>-</t>
    </r>
    <r>
      <rPr>
        <sz val="12"/>
        <rFont val="宋体"/>
        <charset val="0"/>
      </rPr>
      <t>儿童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（加收）</t>
    </r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</si>
</sst>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_);[Red]\(0.0\)"/>
    <numFmt numFmtId="178" formatCode="0_ "/>
    <numFmt numFmtId="179" formatCode="0000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0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6"/>
      <name val="Times New Roman"/>
      <charset val="134"/>
    </font>
    <font>
      <sz val="12"/>
      <name val="宋体"/>
      <charset val="134"/>
      <scheme val="minor"/>
    </font>
    <font>
      <sz val="16"/>
      <name val="黑体"/>
      <charset val="0"/>
    </font>
    <font>
      <sz val="16"/>
      <name val="Times New Roman"/>
      <charset val="0"/>
    </font>
    <font>
      <sz val="22"/>
      <name val="黑体"/>
      <charset val="0"/>
    </font>
    <font>
      <sz val="22"/>
      <name val="Times New Roman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Times New Roman"/>
      <charset val="0"/>
    </font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0"/>
    </font>
    <font>
      <strike/>
      <sz val="12"/>
      <color rgb="FFFF0000"/>
      <name val="宋体"/>
      <charset val="134"/>
    </font>
    <font>
      <sz val="12"/>
      <color theme="1"/>
      <name val="宋体"/>
      <charset val="0"/>
      <scheme val="minor"/>
    </font>
    <font>
      <strike/>
      <sz val="12"/>
      <color rgb="FFFF0000"/>
      <name val="Times New Roman"/>
      <charset val="134"/>
    </font>
    <font>
      <sz val="12"/>
      <color rgb="FF000000"/>
      <name val="宋体"/>
      <charset val="0"/>
      <scheme val="minor"/>
    </font>
    <font>
      <sz val="12"/>
      <color rgb="FFFF0000"/>
      <name val="宋体"/>
      <charset val="0"/>
    </font>
    <font>
      <b/>
      <sz val="12"/>
      <name val="黑体"/>
      <charset val="134"/>
    </font>
    <font>
      <sz val="14"/>
      <color rgb="FFFF0000"/>
      <name val="黑体"/>
      <charset val="134"/>
    </font>
    <font>
      <sz val="11"/>
      <color rgb="FFFF0000"/>
      <name val="宋体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indexed="10"/>
      <name val="宋体"/>
      <charset val="134"/>
    </font>
    <font>
      <sz val="12"/>
      <color rgb="FFFF0000"/>
      <name val="宋体"/>
      <charset val="134"/>
      <scheme val="major"/>
    </font>
    <font>
      <sz val="12"/>
      <color rgb="FFFF0000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0"/>
      <scheme val="minor"/>
    </font>
    <font>
      <strike/>
      <sz val="12"/>
      <color rgb="FFFF0000"/>
      <name val="宋体"/>
      <charset val="0"/>
      <scheme val="minor"/>
    </font>
    <font>
      <sz val="12"/>
      <color rgb="FFFF0000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indexed="8"/>
      </bottom>
      <diagonal/>
    </border>
    <border>
      <left/>
      <right/>
      <top style="thin">
        <color auto="true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36" fillId="0" borderId="1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38" fillId="0" borderId="11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35" fillId="11" borderId="13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39" fillId="25" borderId="13" applyNumberFormat="false" applyAlignment="false" applyProtection="false">
      <alignment vertical="center"/>
    </xf>
    <xf numFmtId="0" fontId="28" fillId="11" borderId="10" applyNumberFormat="false" applyAlignment="false" applyProtection="false">
      <alignment vertical="center"/>
    </xf>
    <xf numFmtId="0" fontId="40" fillId="26" borderId="15" applyNumberFormat="false" applyAlignment="false" applyProtection="false">
      <alignment vertical="center"/>
    </xf>
    <xf numFmtId="0" fontId="41" fillId="0" borderId="16" applyNumberFormat="false" applyFill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0" fillId="28" borderId="17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4" fillId="14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4" fillId="2" borderId="0" applyNumberFormat="false" applyBorder="false" applyAlignment="false" applyProtection="false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vertical="center"/>
    </xf>
    <xf numFmtId="0" fontId="6" fillId="0" borderId="0" xfId="0" applyFont="true" applyFill="true" applyAlignment="true">
      <alignment horizontal="left" vertical="center"/>
    </xf>
    <xf numFmtId="0" fontId="7" fillId="0" borderId="0" xfId="0" applyFont="true" applyFill="true" applyAlignment="true">
      <alignment horizontal="left" vertical="center"/>
    </xf>
    <xf numFmtId="0" fontId="8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49" fontId="11" fillId="0" borderId="2" xfId="0" applyNumberFormat="true" applyFont="true" applyFill="true" applyBorder="true" applyAlignment="true">
      <alignment horizontal="center" vertical="center" wrapText="true"/>
    </xf>
    <xf numFmtId="49" fontId="11" fillId="0" borderId="3" xfId="0" applyNumberFormat="true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49" fontId="11" fillId="0" borderId="5" xfId="0" applyNumberFormat="true" applyFont="true" applyFill="true" applyBorder="true" applyAlignment="true">
      <alignment horizontal="center" vertical="center" wrapText="true"/>
    </xf>
    <xf numFmtId="49" fontId="11" fillId="0" borderId="6" xfId="0" applyNumberFormat="true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12" fillId="0" borderId="7" xfId="0" applyFont="true" applyFill="true" applyBorder="true" applyAlignment="true">
      <alignment horizontal="center" vertical="center"/>
    </xf>
    <xf numFmtId="0" fontId="13" fillId="0" borderId="8" xfId="0" applyFont="true" applyFill="true" applyBorder="true" applyAlignment="true">
      <alignment horizontal="left" vertical="center" wrapText="true"/>
    </xf>
    <xf numFmtId="0" fontId="14" fillId="0" borderId="9" xfId="0" applyFont="true" applyFill="true" applyBorder="true" applyAlignment="true">
      <alignment horizontal="left" vertical="center" wrapText="true"/>
    </xf>
    <xf numFmtId="0" fontId="14" fillId="0" borderId="7" xfId="0" applyFont="true" applyFill="true" applyBorder="true" applyAlignment="true">
      <alignment horizontal="center" vertical="center"/>
    </xf>
    <xf numFmtId="179" fontId="14" fillId="0" borderId="7" xfId="0" applyNumberFormat="true" applyFont="true" applyFill="true" applyBorder="true" applyAlignment="true">
      <alignment horizontal="center" vertical="center" wrapText="true"/>
    </xf>
    <xf numFmtId="178" fontId="14" fillId="0" borderId="7" xfId="0" applyNumberFormat="true" applyFont="true" applyFill="true" applyBorder="true" applyAlignment="true">
      <alignment horizontal="left" vertical="center"/>
    </xf>
    <xf numFmtId="0" fontId="13" fillId="0" borderId="7" xfId="0" applyFont="true" applyFill="true" applyBorder="true" applyAlignment="true">
      <alignment horizontal="left" vertical="center" wrapText="true"/>
    </xf>
    <xf numFmtId="178" fontId="14" fillId="0" borderId="7" xfId="0" applyNumberFormat="true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/>
    </xf>
    <xf numFmtId="179" fontId="14" fillId="0" borderId="1" xfId="0" applyNumberFormat="true" applyFont="true" applyFill="true" applyBorder="true" applyAlignment="true">
      <alignment horizontal="center" vertical="center" wrapText="true"/>
    </xf>
    <xf numFmtId="178" fontId="14" fillId="0" borderId="1" xfId="0" applyNumberFormat="true" applyFont="true" applyFill="true" applyBorder="true" applyAlignment="true">
      <alignment horizontal="left" vertical="center"/>
    </xf>
    <xf numFmtId="0" fontId="13" fillId="0" borderId="1" xfId="0" applyFont="true" applyFill="true" applyBorder="true" applyAlignment="true">
      <alignment horizontal="left" vertical="center" wrapText="true"/>
    </xf>
    <xf numFmtId="0" fontId="15" fillId="0" borderId="7" xfId="0" applyFont="true" applyFill="true" applyBorder="true" applyAlignment="true">
      <alignment horizontal="left" vertical="center" wrapText="true"/>
    </xf>
    <xf numFmtId="0" fontId="9" fillId="0" borderId="0" xfId="0" applyFont="true" applyFill="true" applyBorder="true" applyAlignment="true">
      <alignment vertical="center" wrapText="true"/>
    </xf>
    <xf numFmtId="0" fontId="9" fillId="0" borderId="0" xfId="0" applyFont="true" applyFill="true" applyBorder="true" applyAlignment="true">
      <alignment vertical="center"/>
    </xf>
    <xf numFmtId="0" fontId="9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right" vertical="center"/>
    </xf>
    <xf numFmtId="0" fontId="13" fillId="0" borderId="7" xfId="0" applyFont="true" applyFill="true" applyBorder="true" applyAlignment="true">
      <alignment horizontal="center" vertical="center" wrapText="true"/>
    </xf>
    <xf numFmtId="0" fontId="16" fillId="0" borderId="7" xfId="0" applyFont="true" applyFill="true" applyBorder="true" applyAlignment="true">
      <alignment horizontal="left" vertical="center" wrapText="true"/>
    </xf>
    <xf numFmtId="0" fontId="13" fillId="0" borderId="7" xfId="0" applyFont="true" applyFill="true" applyBorder="true" applyAlignment="true">
      <alignment horizontal="justify" vertical="center" wrapText="true"/>
    </xf>
    <xf numFmtId="0" fontId="14" fillId="0" borderId="7" xfId="0" applyFont="true" applyFill="true" applyBorder="true" applyAlignment="true">
      <alignment horizontal="left" vertical="center" wrapText="true"/>
    </xf>
    <xf numFmtId="0" fontId="17" fillId="0" borderId="7" xfId="0" applyFont="true" applyFill="true" applyBorder="true" applyAlignment="true">
      <alignment vertical="center" wrapText="true"/>
    </xf>
    <xf numFmtId="0" fontId="14" fillId="0" borderId="7" xfId="0" applyFont="true" applyFill="true" applyBorder="true" applyAlignment="true">
      <alignment vertical="center"/>
    </xf>
    <xf numFmtId="0" fontId="12" fillId="0" borderId="7" xfId="0" applyFont="true" applyFill="true" applyBorder="true" applyAlignment="true">
      <alignment horizontal="left" vertical="center" wrapText="true"/>
    </xf>
    <xf numFmtId="0" fontId="17" fillId="0" borderId="7" xfId="0" applyFont="true" applyFill="true" applyBorder="true" applyAlignment="true">
      <alignment horizontal="justify" vertical="center" wrapText="true"/>
    </xf>
    <xf numFmtId="0" fontId="12" fillId="0" borderId="7" xfId="0" applyFont="true" applyFill="true" applyBorder="true" applyAlignment="true">
      <alignment vertical="center" wrapText="true"/>
    </xf>
    <xf numFmtId="0" fontId="18" fillId="0" borderId="7" xfId="0" applyFont="true" applyFill="true" applyBorder="true" applyAlignment="true">
      <alignment horizontal="left" vertical="center" wrapText="true"/>
    </xf>
    <xf numFmtId="0" fontId="13" fillId="0" borderId="7" xfId="0" applyFont="true" applyFill="true" applyBorder="true" applyAlignment="true">
      <alignment horizontal="center" vertical="center"/>
    </xf>
    <xf numFmtId="0" fontId="13" fillId="0" borderId="7" xfId="0" applyFont="true" applyFill="true" applyBorder="true" applyAlignment="true">
      <alignment vertical="center" wrapText="true"/>
    </xf>
    <xf numFmtId="0" fontId="18" fillId="0" borderId="7" xfId="0" applyFont="true" applyFill="true" applyBorder="true" applyAlignment="true">
      <alignment vertical="center" wrapText="true"/>
    </xf>
    <xf numFmtId="0" fontId="14" fillId="0" borderId="7" xfId="0" applyFont="true" applyFill="true" applyBorder="true" applyAlignment="true">
      <alignment vertical="center" wrapText="true"/>
    </xf>
    <xf numFmtId="0" fontId="19" fillId="0" borderId="7" xfId="0" applyFont="true" applyFill="true" applyBorder="true" applyAlignment="true">
      <alignment horizontal="justify" vertical="center" wrapText="true"/>
    </xf>
    <xf numFmtId="0" fontId="14" fillId="0" borderId="7" xfId="0" applyFont="true" applyFill="true" applyBorder="true" applyAlignment="true">
      <alignment horizontal="justify" vertical="center" wrapText="true"/>
    </xf>
    <xf numFmtId="0" fontId="13" fillId="0" borderId="1" xfId="0" applyFont="true" applyFill="true" applyBorder="true" applyAlignment="true">
      <alignment horizontal="justify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5" fillId="0" borderId="7" xfId="0" applyFont="true" applyFill="true" applyBorder="true" applyAlignment="true">
      <alignment vertical="center" wrapText="true"/>
    </xf>
    <xf numFmtId="0" fontId="20" fillId="0" borderId="7" xfId="0" applyFont="true" applyFill="true" applyBorder="true" applyAlignment="true">
      <alignment vertical="center" wrapText="true"/>
    </xf>
    <xf numFmtId="177" fontId="21" fillId="0" borderId="7" xfId="0" applyNumberFormat="true" applyFont="true" applyFill="true" applyBorder="true" applyAlignment="true">
      <alignment horizontal="center" vertical="center" wrapText="true"/>
    </xf>
    <xf numFmtId="177" fontId="11" fillId="0" borderId="7" xfId="0" applyNumberFormat="true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/>
    </xf>
    <xf numFmtId="177" fontId="12" fillId="0" borderId="7" xfId="0" applyNumberFormat="true" applyFont="true" applyFill="true" applyBorder="true" applyAlignment="true">
      <alignment horizontal="center" vertical="center"/>
    </xf>
    <xf numFmtId="176" fontId="5" fillId="0" borderId="7" xfId="0" applyNumberFormat="true" applyFont="true" applyFill="true" applyBorder="true" applyAlignment="true">
      <alignment horizontal="center" vertical="center"/>
    </xf>
    <xf numFmtId="0" fontId="22" fillId="0" borderId="7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/>
    </xf>
    <xf numFmtId="0" fontId="23" fillId="0" borderId="7" xfId="0" applyFont="true" applyFill="true" applyBorder="true" applyAlignment="true">
      <alignment horizontal="left" vertical="center" wrapText="true"/>
    </xf>
    <xf numFmtId="0" fontId="2" fillId="0" borderId="7" xfId="0" applyFont="true" applyFill="true" applyBorder="true" applyAlignment="true">
      <alignment vertical="center"/>
    </xf>
    <xf numFmtId="0" fontId="5" fillId="0" borderId="7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0" fontId="14" fillId="0" borderId="7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47"/>
  <sheetViews>
    <sheetView tabSelected="1" zoomScale="90" zoomScaleNormal="90" topLeftCell="B1" workbookViewId="0">
      <selection activeCell="O9" sqref="O9"/>
    </sheetView>
  </sheetViews>
  <sheetFormatPr defaultColWidth="9.625" defaultRowHeight="69.95" customHeight="true"/>
  <cols>
    <col min="1" max="1" width="8.125" style="7" customWidth="true"/>
    <col min="2" max="2" width="7.875" style="7" customWidth="true"/>
    <col min="3" max="3" width="19.5" style="7" customWidth="true"/>
    <col min="4" max="4" width="28.125" style="8" customWidth="true"/>
    <col min="5" max="5" width="34.875" style="9" customWidth="true"/>
    <col min="6" max="6" width="38.125" style="2" customWidth="true"/>
    <col min="7" max="7" width="12" style="7" customWidth="true"/>
    <col min="8" max="8" width="28.0916666666667" style="2" customWidth="true"/>
    <col min="9" max="13" width="9" style="2"/>
    <col min="14" max="14" width="19.4416666666667" style="2" customWidth="true"/>
    <col min="15" max="15" width="19.4416666666667" style="10" customWidth="true"/>
    <col min="16" max="16384" width="9.625" style="2"/>
  </cols>
  <sheetData>
    <row r="1" s="1" customFormat="true" ht="30" customHeight="true" spans="1:15">
      <c r="A1" s="11" t="s">
        <v>0</v>
      </c>
      <c r="B1" s="12"/>
      <c r="C1" s="13"/>
      <c r="D1" s="14"/>
      <c r="E1" s="37"/>
      <c r="F1" s="38"/>
      <c r="G1" s="39"/>
      <c r="H1" s="40"/>
      <c r="O1" s="10"/>
    </row>
    <row r="2" s="2" customFormat="true" ht="60" customHeight="true" spans="1: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O2" s="10"/>
    </row>
    <row r="3" s="3" customFormat="true" ht="25" customHeight="true" spans="1:15">
      <c r="A3" s="16" t="s">
        <v>2</v>
      </c>
      <c r="B3" s="17" t="s">
        <v>3</v>
      </c>
      <c r="C3" s="18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62" t="s">
        <v>10</v>
      </c>
      <c r="J3" s="62"/>
      <c r="K3" s="62"/>
      <c r="L3" s="62"/>
      <c r="M3" s="62"/>
      <c r="N3" s="67" t="s">
        <v>11</v>
      </c>
      <c r="O3" s="67"/>
    </row>
    <row r="4" s="4" customFormat="true" ht="25" customHeight="true" spans="1:15">
      <c r="A4" s="20"/>
      <c r="B4" s="21"/>
      <c r="C4" s="22"/>
      <c r="D4" s="23"/>
      <c r="E4" s="23"/>
      <c r="F4" s="23"/>
      <c r="G4" s="23"/>
      <c r="H4" s="23"/>
      <c r="I4" s="63" t="s">
        <v>12</v>
      </c>
      <c r="J4" s="63" t="s">
        <v>13</v>
      </c>
      <c r="K4" s="63" t="s">
        <v>14</v>
      </c>
      <c r="L4" s="63" t="s">
        <v>15</v>
      </c>
      <c r="M4" s="63" t="s">
        <v>16</v>
      </c>
      <c r="N4" s="67"/>
      <c r="O4" s="67"/>
    </row>
    <row r="5" s="4" customFormat="true" ht="65" customHeight="true" spans="1:15">
      <c r="A5" s="24">
        <v>1</v>
      </c>
      <c r="B5" s="25" t="s">
        <v>17</v>
      </c>
      <c r="C5" s="26"/>
      <c r="D5" s="26"/>
      <c r="E5" s="26"/>
      <c r="F5" s="26"/>
      <c r="G5" s="26"/>
      <c r="H5" s="26"/>
      <c r="I5" s="64"/>
      <c r="J5" s="64"/>
      <c r="K5" s="64"/>
      <c r="L5" s="64"/>
      <c r="M5" s="64"/>
      <c r="N5" s="64"/>
      <c r="O5" s="68"/>
    </row>
    <row r="6" s="2" customFormat="true" ht="112" customHeight="true" spans="1:15">
      <c r="A6" s="27">
        <v>2</v>
      </c>
      <c r="B6" s="28" t="s">
        <v>18</v>
      </c>
      <c r="C6" s="29" t="s">
        <v>19</v>
      </c>
      <c r="D6" s="30" t="s">
        <v>20</v>
      </c>
      <c r="E6" s="30" t="s">
        <v>21</v>
      </c>
      <c r="F6" s="30" t="s">
        <v>22</v>
      </c>
      <c r="G6" s="41" t="s">
        <v>23</v>
      </c>
      <c r="H6" s="42" t="s">
        <v>24</v>
      </c>
      <c r="I6" s="65">
        <v>207.9</v>
      </c>
      <c r="J6" s="65">
        <f t="shared" ref="J6:J32" si="0">K6*1.05</f>
        <v>198.45</v>
      </c>
      <c r="K6" s="65">
        <f t="shared" ref="K6:K32" si="1">I6/1.1</f>
        <v>189</v>
      </c>
      <c r="L6" s="65">
        <f t="shared" ref="L6:L32" si="2">K6*0.95</f>
        <v>179.55</v>
      </c>
      <c r="M6" s="65">
        <f t="shared" ref="M6:M19" si="3">K6*0.9</f>
        <v>170.1</v>
      </c>
      <c r="N6" s="69" t="s">
        <v>25</v>
      </c>
      <c r="O6" s="68"/>
    </row>
    <row r="7" s="2" customFormat="true" ht="60" customHeight="true" spans="1:15">
      <c r="A7" s="27"/>
      <c r="B7" s="28" t="s">
        <v>18</v>
      </c>
      <c r="C7" s="31" t="s">
        <v>26</v>
      </c>
      <c r="D7" s="30" t="s">
        <v>27</v>
      </c>
      <c r="E7" s="43" t="s">
        <v>28</v>
      </c>
      <c r="F7" s="44"/>
      <c r="G7" s="41" t="s">
        <v>29</v>
      </c>
      <c r="H7" s="30" t="s">
        <v>30</v>
      </c>
      <c r="I7" s="65">
        <v>49.5</v>
      </c>
      <c r="J7" s="65">
        <f t="shared" si="0"/>
        <v>47.25</v>
      </c>
      <c r="K7" s="65">
        <f t="shared" si="1"/>
        <v>45</v>
      </c>
      <c r="L7" s="65">
        <f t="shared" si="2"/>
        <v>42.75</v>
      </c>
      <c r="M7" s="65">
        <f t="shared" si="3"/>
        <v>40.5</v>
      </c>
      <c r="N7" s="70"/>
      <c r="O7" s="71"/>
    </row>
    <row r="8" s="2" customFormat="true" ht="64" customHeight="true" spans="1:15">
      <c r="A8" s="27"/>
      <c r="B8" s="28" t="s">
        <v>18</v>
      </c>
      <c r="C8" s="31" t="s">
        <v>31</v>
      </c>
      <c r="D8" s="30" t="s">
        <v>32</v>
      </c>
      <c r="E8" s="43" t="s">
        <v>33</v>
      </c>
      <c r="F8" s="44"/>
      <c r="G8" s="41" t="s">
        <v>29</v>
      </c>
      <c r="H8" s="30" t="s">
        <v>30</v>
      </c>
      <c r="I8" s="65">
        <v>49.5</v>
      </c>
      <c r="J8" s="65">
        <f t="shared" si="0"/>
        <v>47.25</v>
      </c>
      <c r="K8" s="65">
        <f t="shared" si="1"/>
        <v>45</v>
      </c>
      <c r="L8" s="65">
        <f t="shared" si="2"/>
        <v>42.75</v>
      </c>
      <c r="M8" s="65">
        <f t="shared" si="3"/>
        <v>40.5</v>
      </c>
      <c r="N8" s="70"/>
      <c r="O8" s="71"/>
    </row>
    <row r="9" s="2" customFormat="true" ht="71" customHeight="true" spans="1:15">
      <c r="A9" s="27"/>
      <c r="B9" s="28" t="s">
        <v>18</v>
      </c>
      <c r="C9" s="31" t="s">
        <v>34</v>
      </c>
      <c r="D9" s="30" t="s">
        <v>35</v>
      </c>
      <c r="E9" s="43" t="s">
        <v>36</v>
      </c>
      <c r="F9" s="44"/>
      <c r="G9" s="41" t="s">
        <v>29</v>
      </c>
      <c r="H9" s="44"/>
      <c r="I9" s="65">
        <v>19.8</v>
      </c>
      <c r="J9" s="65">
        <f t="shared" si="0"/>
        <v>18.9</v>
      </c>
      <c r="K9" s="65">
        <f t="shared" si="1"/>
        <v>18</v>
      </c>
      <c r="L9" s="65">
        <f t="shared" si="2"/>
        <v>17.1</v>
      </c>
      <c r="M9" s="65">
        <f t="shared" si="3"/>
        <v>16.2</v>
      </c>
      <c r="N9" s="70"/>
      <c r="O9" s="71"/>
    </row>
    <row r="10" s="2" customFormat="true" ht="93" customHeight="true" spans="1:15">
      <c r="A10" s="27"/>
      <c r="B10" s="28" t="s">
        <v>18</v>
      </c>
      <c r="C10" s="31" t="s">
        <v>37</v>
      </c>
      <c r="D10" s="30" t="s">
        <v>38</v>
      </c>
      <c r="E10" s="43" t="s">
        <v>21</v>
      </c>
      <c r="F10" s="43" t="s">
        <v>22</v>
      </c>
      <c r="G10" s="41" t="s">
        <v>23</v>
      </c>
      <c r="H10" s="44"/>
      <c r="I10" s="65">
        <v>207.9</v>
      </c>
      <c r="J10" s="65">
        <f t="shared" si="0"/>
        <v>198.45</v>
      </c>
      <c r="K10" s="65">
        <f t="shared" si="1"/>
        <v>189</v>
      </c>
      <c r="L10" s="65">
        <f t="shared" si="2"/>
        <v>179.55</v>
      </c>
      <c r="M10" s="65">
        <f t="shared" si="3"/>
        <v>170.1</v>
      </c>
      <c r="N10" s="70"/>
      <c r="O10" s="71"/>
    </row>
    <row r="11" s="2" customFormat="true" ht="95" customHeight="true" spans="1:15">
      <c r="A11" s="27"/>
      <c r="B11" s="28" t="s">
        <v>18</v>
      </c>
      <c r="C11" s="31" t="s">
        <v>39</v>
      </c>
      <c r="D11" s="30" t="s">
        <v>40</v>
      </c>
      <c r="E11" s="43" t="s">
        <v>41</v>
      </c>
      <c r="F11" s="43" t="s">
        <v>22</v>
      </c>
      <c r="G11" s="41" t="s">
        <v>29</v>
      </c>
      <c r="H11" s="44"/>
      <c r="I11" s="65">
        <v>207.9</v>
      </c>
      <c r="J11" s="65">
        <f t="shared" si="0"/>
        <v>198.45</v>
      </c>
      <c r="K11" s="65">
        <f t="shared" si="1"/>
        <v>189</v>
      </c>
      <c r="L11" s="65">
        <f t="shared" si="2"/>
        <v>179.55</v>
      </c>
      <c r="M11" s="65">
        <f t="shared" si="3"/>
        <v>170.1</v>
      </c>
      <c r="N11" s="70"/>
      <c r="O11" s="71"/>
    </row>
    <row r="12" s="5" customFormat="true" ht="114" customHeight="true" spans="1:15">
      <c r="A12" s="24">
        <v>3</v>
      </c>
      <c r="B12" s="28" t="s">
        <v>18</v>
      </c>
      <c r="C12" s="31" t="s">
        <v>42</v>
      </c>
      <c r="D12" s="30" t="s">
        <v>43</v>
      </c>
      <c r="E12" s="43" t="s">
        <v>44</v>
      </c>
      <c r="F12" s="43" t="s">
        <v>45</v>
      </c>
      <c r="G12" s="41" t="s">
        <v>23</v>
      </c>
      <c r="H12" s="45" t="s">
        <v>46</v>
      </c>
      <c r="I12" s="65">
        <v>274.5</v>
      </c>
      <c r="J12" s="65">
        <f t="shared" si="0"/>
        <v>262.022727272727</v>
      </c>
      <c r="K12" s="65">
        <f t="shared" si="1"/>
        <v>249.545454545455</v>
      </c>
      <c r="L12" s="65">
        <f t="shared" si="2"/>
        <v>237.068181818182</v>
      </c>
      <c r="M12" s="65">
        <f t="shared" si="3"/>
        <v>224.590909090909</v>
      </c>
      <c r="N12" s="69" t="s">
        <v>47</v>
      </c>
      <c r="O12" s="46"/>
    </row>
    <row r="13" s="5" customFormat="true" ht="60" customHeight="true" spans="1:15">
      <c r="A13" s="24"/>
      <c r="B13" s="28" t="s">
        <v>18</v>
      </c>
      <c r="C13" s="31" t="s">
        <v>48</v>
      </c>
      <c r="D13" s="30" t="s">
        <v>49</v>
      </c>
      <c r="E13" s="30" t="s">
        <v>50</v>
      </c>
      <c r="F13" s="44"/>
      <c r="G13" s="41" t="s">
        <v>29</v>
      </c>
      <c r="H13" s="30" t="s">
        <v>30</v>
      </c>
      <c r="I13" s="65">
        <v>49.5</v>
      </c>
      <c r="J13" s="65">
        <f t="shared" si="0"/>
        <v>47.25</v>
      </c>
      <c r="K13" s="65">
        <f t="shared" si="1"/>
        <v>45</v>
      </c>
      <c r="L13" s="65">
        <f t="shared" si="2"/>
        <v>42.75</v>
      </c>
      <c r="M13" s="65">
        <f t="shared" si="3"/>
        <v>40.5</v>
      </c>
      <c r="N13" s="72"/>
      <c r="O13" s="46"/>
    </row>
    <row r="14" s="5" customFormat="true" ht="64" customHeight="true" spans="1:15">
      <c r="A14" s="24"/>
      <c r="B14" s="28" t="s">
        <v>18</v>
      </c>
      <c r="C14" s="31" t="s">
        <v>51</v>
      </c>
      <c r="D14" s="30" t="s">
        <v>52</v>
      </c>
      <c r="E14" s="30" t="s">
        <v>53</v>
      </c>
      <c r="F14" s="44"/>
      <c r="G14" s="41" t="s">
        <v>29</v>
      </c>
      <c r="H14" s="36" t="s">
        <v>30</v>
      </c>
      <c r="I14" s="65">
        <v>49.5</v>
      </c>
      <c r="J14" s="65">
        <f t="shared" si="0"/>
        <v>47.25</v>
      </c>
      <c r="K14" s="65">
        <f t="shared" si="1"/>
        <v>45</v>
      </c>
      <c r="L14" s="65">
        <f t="shared" si="2"/>
        <v>42.75</v>
      </c>
      <c r="M14" s="65">
        <f t="shared" si="3"/>
        <v>40.5</v>
      </c>
      <c r="N14" s="72"/>
      <c r="O14" s="46"/>
    </row>
    <row r="15" s="5" customFormat="true" ht="83" customHeight="true" spans="1:15">
      <c r="A15" s="24"/>
      <c r="B15" s="28" t="s">
        <v>18</v>
      </c>
      <c r="C15" s="31" t="s">
        <v>54</v>
      </c>
      <c r="D15" s="30" t="s">
        <v>55</v>
      </c>
      <c r="E15" s="30" t="s">
        <v>44</v>
      </c>
      <c r="F15" s="30" t="s">
        <v>45</v>
      </c>
      <c r="G15" s="41" t="s">
        <v>23</v>
      </c>
      <c r="H15" s="46"/>
      <c r="I15" s="65">
        <v>274.5</v>
      </c>
      <c r="J15" s="65">
        <f t="shared" si="0"/>
        <v>262.022727272727</v>
      </c>
      <c r="K15" s="65">
        <f t="shared" si="1"/>
        <v>249.545454545455</v>
      </c>
      <c r="L15" s="65">
        <f t="shared" si="2"/>
        <v>237.068181818182</v>
      </c>
      <c r="M15" s="65">
        <f t="shared" si="3"/>
        <v>224.590909090909</v>
      </c>
      <c r="N15" s="72"/>
      <c r="O15" s="46"/>
    </row>
    <row r="16" s="5" customFormat="true" ht="93" customHeight="true" spans="1:15">
      <c r="A16" s="24"/>
      <c r="B16" s="28" t="s">
        <v>18</v>
      </c>
      <c r="C16" s="31" t="s">
        <v>56</v>
      </c>
      <c r="D16" s="30" t="s">
        <v>57</v>
      </c>
      <c r="E16" s="30" t="s">
        <v>58</v>
      </c>
      <c r="F16" s="30" t="s">
        <v>45</v>
      </c>
      <c r="G16" s="41" t="s">
        <v>23</v>
      </c>
      <c r="H16" s="47"/>
      <c r="I16" s="65">
        <v>274.5</v>
      </c>
      <c r="J16" s="65">
        <f t="shared" si="0"/>
        <v>262.022727272727</v>
      </c>
      <c r="K16" s="65">
        <f t="shared" si="1"/>
        <v>249.545454545455</v>
      </c>
      <c r="L16" s="65">
        <f t="shared" si="2"/>
        <v>237.068181818182</v>
      </c>
      <c r="M16" s="65">
        <f t="shared" si="3"/>
        <v>224.590909090909</v>
      </c>
      <c r="N16" s="72"/>
      <c r="O16" s="46"/>
    </row>
    <row r="17" s="2" customFormat="true" ht="87" customHeight="true" spans="1:15">
      <c r="A17" s="24">
        <v>4</v>
      </c>
      <c r="B17" s="28" t="s">
        <v>18</v>
      </c>
      <c r="C17" s="31" t="s">
        <v>59</v>
      </c>
      <c r="D17" s="30" t="s">
        <v>60</v>
      </c>
      <c r="E17" s="30" t="s">
        <v>61</v>
      </c>
      <c r="F17" s="30" t="s">
        <v>45</v>
      </c>
      <c r="G17" s="41" t="s">
        <v>62</v>
      </c>
      <c r="H17" s="48" t="s">
        <v>63</v>
      </c>
      <c r="I17" s="65">
        <v>514.8</v>
      </c>
      <c r="J17" s="65">
        <f t="shared" si="0"/>
        <v>491.4</v>
      </c>
      <c r="K17" s="65">
        <f t="shared" si="1"/>
        <v>468</v>
      </c>
      <c r="L17" s="65">
        <f t="shared" si="2"/>
        <v>444.6</v>
      </c>
      <c r="M17" s="65">
        <f t="shared" si="3"/>
        <v>421.2</v>
      </c>
      <c r="N17" s="70"/>
      <c r="O17" s="71"/>
    </row>
    <row r="18" s="2" customFormat="true" ht="57" customHeight="true" spans="1:15">
      <c r="A18" s="24"/>
      <c r="B18" s="28" t="s">
        <v>18</v>
      </c>
      <c r="C18" s="31" t="s">
        <v>64</v>
      </c>
      <c r="D18" s="30" t="s">
        <v>65</v>
      </c>
      <c r="E18" s="30" t="s">
        <v>66</v>
      </c>
      <c r="F18" s="44"/>
      <c r="G18" s="41" t="s">
        <v>29</v>
      </c>
      <c r="H18" s="30" t="s">
        <v>67</v>
      </c>
      <c r="I18" s="65">
        <v>49.5</v>
      </c>
      <c r="J18" s="65">
        <f t="shared" si="0"/>
        <v>47.25</v>
      </c>
      <c r="K18" s="65">
        <f t="shared" si="1"/>
        <v>45</v>
      </c>
      <c r="L18" s="65">
        <f t="shared" si="2"/>
        <v>42.75</v>
      </c>
      <c r="M18" s="65">
        <f t="shared" si="3"/>
        <v>40.5</v>
      </c>
      <c r="N18" s="70"/>
      <c r="O18" s="71"/>
    </row>
    <row r="19" s="2" customFormat="true" ht="83" customHeight="true" spans="1:15">
      <c r="A19" s="24"/>
      <c r="B19" s="28" t="s">
        <v>18</v>
      </c>
      <c r="C19" s="31" t="s">
        <v>68</v>
      </c>
      <c r="D19" s="30" t="s">
        <v>69</v>
      </c>
      <c r="E19" s="30" t="s">
        <v>61</v>
      </c>
      <c r="F19" s="30" t="s">
        <v>45</v>
      </c>
      <c r="G19" s="41" t="s">
        <v>62</v>
      </c>
      <c r="H19" s="49"/>
      <c r="I19" s="65">
        <v>514.8</v>
      </c>
      <c r="J19" s="65">
        <f t="shared" si="0"/>
        <v>491.4</v>
      </c>
      <c r="K19" s="65">
        <f t="shared" si="1"/>
        <v>468</v>
      </c>
      <c r="L19" s="65">
        <f t="shared" si="2"/>
        <v>444.6</v>
      </c>
      <c r="M19" s="65">
        <f t="shared" si="3"/>
        <v>421.2</v>
      </c>
      <c r="N19" s="70"/>
      <c r="O19" s="71"/>
    </row>
    <row r="20" s="6" customFormat="true" ht="90" customHeight="true" spans="1:15">
      <c r="A20" s="24">
        <v>5</v>
      </c>
      <c r="B20" s="28" t="s">
        <v>18</v>
      </c>
      <c r="C20" s="31" t="s">
        <v>70</v>
      </c>
      <c r="D20" s="30" t="s">
        <v>71</v>
      </c>
      <c r="E20" s="30" t="s">
        <v>72</v>
      </c>
      <c r="F20" s="30" t="s">
        <v>73</v>
      </c>
      <c r="G20" s="41" t="s">
        <v>74</v>
      </c>
      <c r="H20" s="36" t="s">
        <v>75</v>
      </c>
      <c r="I20" s="65">
        <v>471.6</v>
      </c>
      <c r="J20" s="65">
        <f t="shared" si="0"/>
        <v>450.163636363636</v>
      </c>
      <c r="K20" s="65">
        <f t="shared" si="1"/>
        <v>428.727272727273</v>
      </c>
      <c r="L20" s="65">
        <f t="shared" si="2"/>
        <v>407.290909090909</v>
      </c>
      <c r="M20" s="65">
        <f t="shared" ref="M20:M32" si="4">K20*0.9</f>
        <v>385.854545454545</v>
      </c>
      <c r="N20" s="72"/>
      <c r="O20" s="46"/>
    </row>
    <row r="21" s="6" customFormat="true" ht="82" customHeight="true" spans="1:15">
      <c r="A21" s="24"/>
      <c r="B21" s="28" t="s">
        <v>18</v>
      </c>
      <c r="C21" s="31" t="s">
        <v>76</v>
      </c>
      <c r="D21" s="30" t="s">
        <v>77</v>
      </c>
      <c r="E21" s="30" t="s">
        <v>78</v>
      </c>
      <c r="F21" s="44"/>
      <c r="G21" s="41" t="s">
        <v>29</v>
      </c>
      <c r="H21" s="50"/>
      <c r="I21" s="65">
        <v>19.8</v>
      </c>
      <c r="J21" s="65">
        <f t="shared" si="0"/>
        <v>18.9</v>
      </c>
      <c r="K21" s="65">
        <f t="shared" si="1"/>
        <v>18</v>
      </c>
      <c r="L21" s="65">
        <f t="shared" si="2"/>
        <v>17.1</v>
      </c>
      <c r="M21" s="65">
        <f t="shared" si="4"/>
        <v>16.2</v>
      </c>
      <c r="N21" s="72"/>
      <c r="O21" s="46"/>
    </row>
    <row r="22" s="6" customFormat="true" ht="88" customHeight="true" spans="1:15">
      <c r="A22" s="24"/>
      <c r="B22" s="28" t="s">
        <v>18</v>
      </c>
      <c r="C22" s="31" t="s">
        <v>79</v>
      </c>
      <c r="D22" s="30" t="s">
        <v>80</v>
      </c>
      <c r="E22" s="30" t="s">
        <v>72</v>
      </c>
      <c r="F22" s="30" t="s">
        <v>73</v>
      </c>
      <c r="G22" s="41" t="s">
        <v>74</v>
      </c>
      <c r="H22" s="44"/>
      <c r="I22" s="65">
        <v>471.6</v>
      </c>
      <c r="J22" s="65">
        <f t="shared" si="0"/>
        <v>450.163636363636</v>
      </c>
      <c r="K22" s="65">
        <f t="shared" si="1"/>
        <v>428.727272727273</v>
      </c>
      <c r="L22" s="65">
        <f t="shared" si="2"/>
        <v>407.290909090909</v>
      </c>
      <c r="M22" s="65">
        <f t="shared" si="4"/>
        <v>385.854545454545</v>
      </c>
      <c r="N22" s="72"/>
      <c r="O22" s="46"/>
    </row>
    <row r="23" s="5" customFormat="true" ht="97" customHeight="true" spans="1:15">
      <c r="A23" s="24">
        <v>6</v>
      </c>
      <c r="B23" s="28" t="s">
        <v>18</v>
      </c>
      <c r="C23" s="31" t="s">
        <v>81</v>
      </c>
      <c r="D23" s="30" t="s">
        <v>82</v>
      </c>
      <c r="E23" s="30" t="s">
        <v>83</v>
      </c>
      <c r="F23" s="30" t="s">
        <v>22</v>
      </c>
      <c r="G23" s="51" t="s">
        <v>23</v>
      </c>
      <c r="H23" s="42" t="s">
        <v>84</v>
      </c>
      <c r="I23" s="65">
        <v>454.5</v>
      </c>
      <c r="J23" s="65">
        <f t="shared" si="0"/>
        <v>433.840909090909</v>
      </c>
      <c r="K23" s="65">
        <f t="shared" si="1"/>
        <v>413.181818181818</v>
      </c>
      <c r="L23" s="65">
        <f t="shared" si="2"/>
        <v>392.522727272727</v>
      </c>
      <c r="M23" s="65">
        <f t="shared" si="4"/>
        <v>371.863636363636</v>
      </c>
      <c r="N23" s="69" t="s">
        <v>85</v>
      </c>
      <c r="O23" s="46"/>
    </row>
    <row r="24" s="5" customFormat="true" ht="63" customHeight="true" spans="1:15">
      <c r="A24" s="24"/>
      <c r="B24" s="28" t="s">
        <v>18</v>
      </c>
      <c r="C24" s="31" t="s">
        <v>86</v>
      </c>
      <c r="D24" s="30" t="s">
        <v>87</v>
      </c>
      <c r="E24" s="30" t="s">
        <v>88</v>
      </c>
      <c r="F24" s="44"/>
      <c r="G24" s="41" t="s">
        <v>89</v>
      </c>
      <c r="H24" s="52" t="s">
        <v>90</v>
      </c>
      <c r="I24" s="65">
        <v>49.5</v>
      </c>
      <c r="J24" s="65">
        <f t="shared" si="0"/>
        <v>47.25</v>
      </c>
      <c r="K24" s="65">
        <f t="shared" si="1"/>
        <v>45</v>
      </c>
      <c r="L24" s="65">
        <f t="shared" si="2"/>
        <v>42.75</v>
      </c>
      <c r="M24" s="65">
        <f t="shared" si="4"/>
        <v>40.5</v>
      </c>
      <c r="N24" s="72"/>
      <c r="O24" s="46"/>
    </row>
    <row r="25" s="5" customFormat="true" ht="58" customHeight="true" spans="1:15">
      <c r="A25" s="24"/>
      <c r="B25" s="28" t="s">
        <v>18</v>
      </c>
      <c r="C25" s="31" t="s">
        <v>91</v>
      </c>
      <c r="D25" s="30" t="s">
        <v>92</v>
      </c>
      <c r="E25" s="43" t="s">
        <v>93</v>
      </c>
      <c r="F25" s="44"/>
      <c r="G25" s="41" t="s">
        <v>29</v>
      </c>
      <c r="H25" s="52" t="s">
        <v>94</v>
      </c>
      <c r="I25" s="65">
        <v>79.2</v>
      </c>
      <c r="J25" s="65">
        <f t="shared" si="0"/>
        <v>75.6</v>
      </c>
      <c r="K25" s="65">
        <f t="shared" si="1"/>
        <v>72</v>
      </c>
      <c r="L25" s="65">
        <f t="shared" si="2"/>
        <v>68.4</v>
      </c>
      <c r="M25" s="65">
        <f t="shared" si="4"/>
        <v>64.8</v>
      </c>
      <c r="N25" s="72"/>
      <c r="O25" s="46"/>
    </row>
    <row r="26" s="5" customFormat="true" ht="47" customHeight="true" spans="1:15">
      <c r="A26" s="24"/>
      <c r="B26" s="28" t="s">
        <v>18</v>
      </c>
      <c r="C26" s="31" t="s">
        <v>95</v>
      </c>
      <c r="D26" s="30" t="s">
        <v>96</v>
      </c>
      <c r="E26" s="43" t="s">
        <v>97</v>
      </c>
      <c r="F26" s="44"/>
      <c r="G26" s="41" t="s">
        <v>29</v>
      </c>
      <c r="H26" s="53"/>
      <c r="I26" s="65">
        <v>19.8</v>
      </c>
      <c r="J26" s="65">
        <f t="shared" si="0"/>
        <v>18.9</v>
      </c>
      <c r="K26" s="65">
        <f t="shared" si="1"/>
        <v>18</v>
      </c>
      <c r="L26" s="65">
        <f t="shared" si="2"/>
        <v>17.1</v>
      </c>
      <c r="M26" s="65">
        <f t="shared" si="4"/>
        <v>16.2</v>
      </c>
      <c r="N26" s="72"/>
      <c r="O26" s="46"/>
    </row>
    <row r="27" s="5" customFormat="true" ht="81" customHeight="true" spans="1:15">
      <c r="A27" s="24"/>
      <c r="B27" s="28" t="s">
        <v>18</v>
      </c>
      <c r="C27" s="31" t="s">
        <v>98</v>
      </c>
      <c r="D27" s="30" t="s">
        <v>99</v>
      </c>
      <c r="E27" s="43" t="s">
        <v>83</v>
      </c>
      <c r="F27" s="43" t="s">
        <v>22</v>
      </c>
      <c r="G27" s="41" t="s">
        <v>23</v>
      </c>
      <c r="H27" s="54"/>
      <c r="I27" s="65">
        <v>454.5</v>
      </c>
      <c r="J27" s="65">
        <f t="shared" si="0"/>
        <v>433.840909090909</v>
      </c>
      <c r="K27" s="65">
        <f t="shared" si="1"/>
        <v>413.181818181818</v>
      </c>
      <c r="L27" s="65">
        <f t="shared" si="2"/>
        <v>392.522727272727</v>
      </c>
      <c r="M27" s="65">
        <f t="shared" si="4"/>
        <v>371.863636363636</v>
      </c>
      <c r="N27" s="72"/>
      <c r="O27" s="46"/>
    </row>
    <row r="28" s="5" customFormat="true" ht="115" customHeight="true" spans="1:15">
      <c r="A28" s="24">
        <v>7</v>
      </c>
      <c r="B28" s="28" t="s">
        <v>18</v>
      </c>
      <c r="C28" s="29" t="s">
        <v>100</v>
      </c>
      <c r="D28" s="30" t="s">
        <v>101</v>
      </c>
      <c r="E28" s="30" t="s">
        <v>102</v>
      </c>
      <c r="F28" s="30" t="s">
        <v>103</v>
      </c>
      <c r="G28" s="41" t="s">
        <v>23</v>
      </c>
      <c r="H28" s="55" t="s">
        <v>104</v>
      </c>
      <c r="I28" s="65">
        <v>495</v>
      </c>
      <c r="J28" s="65">
        <f t="shared" si="0"/>
        <v>472.5</v>
      </c>
      <c r="K28" s="65">
        <f t="shared" si="1"/>
        <v>450</v>
      </c>
      <c r="L28" s="65">
        <f t="shared" si="2"/>
        <v>427.5</v>
      </c>
      <c r="M28" s="65">
        <f t="shared" si="4"/>
        <v>405</v>
      </c>
      <c r="N28" s="69" t="s">
        <v>105</v>
      </c>
      <c r="O28" s="46"/>
    </row>
    <row r="29" s="5" customFormat="true" ht="72" customHeight="true" spans="1:15">
      <c r="A29" s="24"/>
      <c r="B29" s="28" t="s">
        <v>18</v>
      </c>
      <c r="C29" s="29" t="s">
        <v>106</v>
      </c>
      <c r="D29" s="30" t="s">
        <v>107</v>
      </c>
      <c r="E29" s="43" t="s">
        <v>108</v>
      </c>
      <c r="F29" s="56"/>
      <c r="G29" s="41" t="s">
        <v>89</v>
      </c>
      <c r="H29" s="30" t="s">
        <v>90</v>
      </c>
      <c r="I29" s="65">
        <v>49.5</v>
      </c>
      <c r="J29" s="65">
        <f t="shared" si="0"/>
        <v>47.25</v>
      </c>
      <c r="K29" s="65">
        <f t="shared" si="1"/>
        <v>45</v>
      </c>
      <c r="L29" s="65">
        <f t="shared" si="2"/>
        <v>42.75</v>
      </c>
      <c r="M29" s="65">
        <f t="shared" si="4"/>
        <v>40.5</v>
      </c>
      <c r="N29" s="72"/>
      <c r="O29" s="46"/>
    </row>
    <row r="30" s="5" customFormat="true" ht="59" customHeight="true" spans="1:15">
      <c r="A30" s="24"/>
      <c r="B30" s="28" t="s">
        <v>18</v>
      </c>
      <c r="C30" s="29" t="s">
        <v>109</v>
      </c>
      <c r="D30" s="30" t="s">
        <v>110</v>
      </c>
      <c r="E30" s="43" t="s">
        <v>111</v>
      </c>
      <c r="F30" s="56"/>
      <c r="G30" s="41" t="s">
        <v>29</v>
      </c>
      <c r="H30" s="44"/>
      <c r="I30" s="65">
        <v>79.2</v>
      </c>
      <c r="J30" s="65">
        <f t="shared" si="0"/>
        <v>75.6</v>
      </c>
      <c r="K30" s="65">
        <f t="shared" si="1"/>
        <v>72</v>
      </c>
      <c r="L30" s="65">
        <f t="shared" si="2"/>
        <v>68.4</v>
      </c>
      <c r="M30" s="65">
        <f t="shared" si="4"/>
        <v>64.8</v>
      </c>
      <c r="N30" s="72"/>
      <c r="O30" s="46"/>
    </row>
    <row r="31" s="5" customFormat="true" ht="59" customHeight="true" spans="1:15">
      <c r="A31" s="24"/>
      <c r="B31" s="28" t="s">
        <v>18</v>
      </c>
      <c r="C31" s="29" t="s">
        <v>112</v>
      </c>
      <c r="D31" s="30" t="s">
        <v>113</v>
      </c>
      <c r="E31" s="43" t="s">
        <v>114</v>
      </c>
      <c r="F31" s="56"/>
      <c r="G31" s="41" t="s">
        <v>29</v>
      </c>
      <c r="H31" s="50"/>
      <c r="I31" s="65">
        <v>19.8</v>
      </c>
      <c r="J31" s="65">
        <f t="shared" si="0"/>
        <v>18.9</v>
      </c>
      <c r="K31" s="65">
        <f t="shared" si="1"/>
        <v>18</v>
      </c>
      <c r="L31" s="65">
        <f t="shared" si="2"/>
        <v>17.1</v>
      </c>
      <c r="M31" s="65">
        <f t="shared" si="4"/>
        <v>16.2</v>
      </c>
      <c r="N31" s="72"/>
      <c r="O31" s="46"/>
    </row>
    <row r="32" s="5" customFormat="true" ht="100" customHeight="true" spans="1:15">
      <c r="A32" s="32"/>
      <c r="B32" s="33" t="s">
        <v>18</v>
      </c>
      <c r="C32" s="34" t="s">
        <v>115</v>
      </c>
      <c r="D32" s="35" t="s">
        <v>116</v>
      </c>
      <c r="E32" s="57" t="s">
        <v>102</v>
      </c>
      <c r="F32" s="57" t="s">
        <v>103</v>
      </c>
      <c r="G32" s="58" t="s">
        <v>23</v>
      </c>
      <c r="H32" s="59"/>
      <c r="I32" s="65">
        <v>495</v>
      </c>
      <c r="J32" s="65">
        <f t="shared" si="0"/>
        <v>472.5</v>
      </c>
      <c r="K32" s="65">
        <f t="shared" si="1"/>
        <v>450</v>
      </c>
      <c r="L32" s="65">
        <f t="shared" si="2"/>
        <v>427.5</v>
      </c>
      <c r="M32" s="65">
        <f t="shared" si="4"/>
        <v>405</v>
      </c>
      <c r="N32" s="72"/>
      <c r="O32" s="46"/>
    </row>
    <row r="33" ht="114" customHeight="true" spans="1:15">
      <c r="A33" s="27">
        <v>8</v>
      </c>
      <c r="B33" s="27" t="s">
        <v>117</v>
      </c>
      <c r="C33" s="73" t="s">
        <v>118</v>
      </c>
      <c r="D33" s="30" t="s">
        <v>119</v>
      </c>
      <c r="E33" s="52" t="s">
        <v>120</v>
      </c>
      <c r="F33" s="52" t="s">
        <v>121</v>
      </c>
      <c r="G33" s="41" t="s">
        <v>122</v>
      </c>
      <c r="H33" s="60" t="s">
        <v>123</v>
      </c>
      <c r="I33" s="66">
        <v>1229.4</v>
      </c>
      <c r="J33" s="66">
        <f t="shared" ref="J33:J39" si="5">I33*0.95</f>
        <v>1167.93</v>
      </c>
      <c r="K33" s="66">
        <f t="shared" ref="K33:K39" si="6">I33*0.9</f>
        <v>1106.46</v>
      </c>
      <c r="L33" s="66">
        <f t="shared" ref="L33:L39" si="7">I33*0.85</f>
        <v>1044.99</v>
      </c>
      <c r="M33" s="66">
        <f t="shared" ref="M33:M39" si="8">I33*0.8</f>
        <v>983.52</v>
      </c>
      <c r="N33" s="69" t="s">
        <v>124</v>
      </c>
      <c r="O33" s="69" t="s">
        <v>125</v>
      </c>
    </row>
    <row r="34" ht="38" customHeight="true" spans="1:15">
      <c r="A34" s="27"/>
      <c r="B34" s="27" t="s">
        <v>117</v>
      </c>
      <c r="C34" s="73" t="s">
        <v>126</v>
      </c>
      <c r="D34" s="36" t="s">
        <v>127</v>
      </c>
      <c r="E34" s="54"/>
      <c r="F34" s="54"/>
      <c r="G34" s="41" t="s">
        <v>122</v>
      </c>
      <c r="H34" s="60"/>
      <c r="I34" s="66">
        <f t="shared" ref="I34:M34" si="9">I33*0.2</f>
        <v>245.88</v>
      </c>
      <c r="J34" s="66">
        <f t="shared" si="9"/>
        <v>233.586</v>
      </c>
      <c r="K34" s="66">
        <f t="shared" si="9"/>
        <v>221.292</v>
      </c>
      <c r="L34" s="66">
        <f t="shared" si="9"/>
        <v>208.998</v>
      </c>
      <c r="M34" s="66">
        <f t="shared" si="9"/>
        <v>196.704</v>
      </c>
      <c r="N34" s="70"/>
      <c r="O34" s="71"/>
    </row>
    <row r="35" ht="114" customHeight="true" spans="1:15">
      <c r="A35" s="27"/>
      <c r="B35" s="27" t="s">
        <v>117</v>
      </c>
      <c r="C35" s="73" t="s">
        <v>128</v>
      </c>
      <c r="D35" s="36" t="s">
        <v>129</v>
      </c>
      <c r="E35" s="54"/>
      <c r="F35" s="54"/>
      <c r="G35" s="41" t="s">
        <v>122</v>
      </c>
      <c r="H35" s="60" t="s">
        <v>130</v>
      </c>
      <c r="I35" s="66">
        <v>491.4</v>
      </c>
      <c r="J35" s="66">
        <f t="shared" si="5"/>
        <v>466.83</v>
      </c>
      <c r="K35" s="66">
        <f t="shared" si="6"/>
        <v>442.26</v>
      </c>
      <c r="L35" s="66">
        <f t="shared" si="7"/>
        <v>417.69</v>
      </c>
      <c r="M35" s="66">
        <f t="shared" si="8"/>
        <v>393.12</v>
      </c>
      <c r="N35" s="69" t="s">
        <v>131</v>
      </c>
      <c r="O35" s="69" t="s">
        <v>132</v>
      </c>
    </row>
    <row r="36" ht="115" customHeight="true" spans="1:15">
      <c r="A36" s="27">
        <v>8</v>
      </c>
      <c r="B36" s="27" t="s">
        <v>117</v>
      </c>
      <c r="C36" s="73" t="s">
        <v>133</v>
      </c>
      <c r="D36" s="36" t="s">
        <v>134</v>
      </c>
      <c r="E36" s="54"/>
      <c r="F36" s="54"/>
      <c r="G36" s="41" t="s">
        <v>122</v>
      </c>
      <c r="H36" s="60" t="s">
        <v>135</v>
      </c>
      <c r="I36" s="66">
        <v>369</v>
      </c>
      <c r="J36" s="66">
        <f t="shared" si="5"/>
        <v>350.55</v>
      </c>
      <c r="K36" s="66">
        <f t="shared" si="6"/>
        <v>332.1</v>
      </c>
      <c r="L36" s="66">
        <f t="shared" si="7"/>
        <v>313.65</v>
      </c>
      <c r="M36" s="66">
        <f t="shared" si="8"/>
        <v>295.2</v>
      </c>
      <c r="N36" s="69" t="s">
        <v>136</v>
      </c>
      <c r="O36" s="69" t="s">
        <v>137</v>
      </c>
    </row>
    <row r="37" ht="119" customHeight="true" spans="1:15">
      <c r="A37" s="27"/>
      <c r="B37" s="27" t="s">
        <v>117</v>
      </c>
      <c r="C37" s="73" t="s">
        <v>138</v>
      </c>
      <c r="D37" s="36" t="s">
        <v>139</v>
      </c>
      <c r="E37" s="54"/>
      <c r="F37" s="54"/>
      <c r="G37" s="41" t="s">
        <v>122</v>
      </c>
      <c r="H37" s="60" t="s">
        <v>140</v>
      </c>
      <c r="I37" s="66">
        <v>245.7</v>
      </c>
      <c r="J37" s="66">
        <f t="shared" si="5"/>
        <v>233.415</v>
      </c>
      <c r="K37" s="66">
        <f t="shared" si="6"/>
        <v>221.13</v>
      </c>
      <c r="L37" s="66">
        <f t="shared" si="7"/>
        <v>208.845</v>
      </c>
      <c r="M37" s="66">
        <f t="shared" si="8"/>
        <v>196.56</v>
      </c>
      <c r="N37" s="69" t="s">
        <v>141</v>
      </c>
      <c r="O37" s="69" t="s">
        <v>142</v>
      </c>
    </row>
    <row r="38" ht="124" customHeight="true" spans="1:15">
      <c r="A38" s="27"/>
      <c r="B38" s="27" t="s">
        <v>117</v>
      </c>
      <c r="C38" s="73" t="s">
        <v>143</v>
      </c>
      <c r="D38" s="36" t="s">
        <v>144</v>
      </c>
      <c r="E38" s="54"/>
      <c r="F38" s="54"/>
      <c r="G38" s="41" t="s">
        <v>122</v>
      </c>
      <c r="H38" s="60" t="s">
        <v>145</v>
      </c>
      <c r="I38" s="66">
        <v>614.7</v>
      </c>
      <c r="J38" s="66">
        <f t="shared" si="5"/>
        <v>583.965</v>
      </c>
      <c r="K38" s="66">
        <f t="shared" si="6"/>
        <v>553.23</v>
      </c>
      <c r="L38" s="66">
        <f t="shared" si="7"/>
        <v>522.495</v>
      </c>
      <c r="M38" s="66">
        <f t="shared" si="8"/>
        <v>491.76</v>
      </c>
      <c r="N38" s="69" t="s">
        <v>146</v>
      </c>
      <c r="O38" s="69" t="s">
        <v>147</v>
      </c>
    </row>
    <row r="39" ht="117" customHeight="true" spans="1:15">
      <c r="A39" s="27">
        <v>9</v>
      </c>
      <c r="B39" s="27" t="s">
        <v>117</v>
      </c>
      <c r="C39" s="73" t="s">
        <v>148</v>
      </c>
      <c r="D39" s="30" t="s">
        <v>149</v>
      </c>
      <c r="E39" s="52" t="s">
        <v>150</v>
      </c>
      <c r="F39" s="52" t="s">
        <v>151</v>
      </c>
      <c r="G39" s="41" t="s">
        <v>122</v>
      </c>
      <c r="H39" s="60" t="s">
        <v>152</v>
      </c>
      <c r="I39" s="66">
        <v>2968.2</v>
      </c>
      <c r="J39" s="66">
        <f t="shared" si="5"/>
        <v>2819.79</v>
      </c>
      <c r="K39" s="66">
        <f t="shared" si="6"/>
        <v>2671.38</v>
      </c>
      <c r="L39" s="66">
        <f t="shared" si="7"/>
        <v>2522.97</v>
      </c>
      <c r="M39" s="66">
        <f t="shared" si="8"/>
        <v>2374.56</v>
      </c>
      <c r="N39" s="69" t="s">
        <v>153</v>
      </c>
      <c r="O39" s="69" t="s">
        <v>154</v>
      </c>
    </row>
    <row r="40" ht="38" customHeight="true" spans="1:15">
      <c r="A40" s="27"/>
      <c r="B40" s="27" t="s">
        <v>117</v>
      </c>
      <c r="C40" s="73" t="s">
        <v>155</v>
      </c>
      <c r="D40" s="36" t="s">
        <v>156</v>
      </c>
      <c r="E40" s="54"/>
      <c r="F40" s="54"/>
      <c r="G40" s="41" t="s">
        <v>122</v>
      </c>
      <c r="H40" s="60"/>
      <c r="I40" s="66">
        <f t="shared" ref="I40:M40" si="10">I39*0.2</f>
        <v>593.64</v>
      </c>
      <c r="J40" s="66">
        <f t="shared" si="10"/>
        <v>563.958</v>
      </c>
      <c r="K40" s="66">
        <f t="shared" si="10"/>
        <v>534.276</v>
      </c>
      <c r="L40" s="66">
        <f t="shared" si="10"/>
        <v>504.594</v>
      </c>
      <c r="M40" s="66">
        <f t="shared" si="10"/>
        <v>474.912</v>
      </c>
      <c r="N40" s="70"/>
      <c r="O40" s="71"/>
    </row>
    <row r="41" ht="123" customHeight="true" spans="1:15">
      <c r="A41" s="27"/>
      <c r="B41" s="27" t="s">
        <v>117</v>
      </c>
      <c r="C41" s="73" t="s">
        <v>157</v>
      </c>
      <c r="D41" s="36" t="s">
        <v>158</v>
      </c>
      <c r="E41" s="54"/>
      <c r="F41" s="54"/>
      <c r="G41" s="41" t="s">
        <v>122</v>
      </c>
      <c r="H41" s="60" t="s">
        <v>159</v>
      </c>
      <c r="I41" s="66">
        <v>1187.1</v>
      </c>
      <c r="J41" s="66">
        <f t="shared" ref="J41:J44" si="11">I41*0.95</f>
        <v>1127.745</v>
      </c>
      <c r="K41" s="66">
        <f t="shared" ref="K41:K44" si="12">I41*0.9</f>
        <v>1068.39</v>
      </c>
      <c r="L41" s="66">
        <f t="shared" ref="L41:L44" si="13">I41*0.85</f>
        <v>1009.035</v>
      </c>
      <c r="M41" s="66">
        <f t="shared" ref="M41:M44" si="14">I41*0.8</f>
        <v>949.68</v>
      </c>
      <c r="N41" s="69" t="s">
        <v>160</v>
      </c>
      <c r="O41" s="69" t="s">
        <v>161</v>
      </c>
    </row>
    <row r="42" ht="115" customHeight="true" spans="1:15">
      <c r="A42" s="27"/>
      <c r="B42" s="27" t="s">
        <v>117</v>
      </c>
      <c r="C42" s="73" t="s">
        <v>162</v>
      </c>
      <c r="D42" s="36" t="s">
        <v>163</v>
      </c>
      <c r="E42" s="54"/>
      <c r="F42" s="54"/>
      <c r="G42" s="41" t="s">
        <v>122</v>
      </c>
      <c r="H42" s="60" t="s">
        <v>164</v>
      </c>
      <c r="I42" s="66">
        <v>594</v>
      </c>
      <c r="J42" s="66">
        <f t="shared" si="11"/>
        <v>564.3</v>
      </c>
      <c r="K42" s="66">
        <f t="shared" si="12"/>
        <v>534.6</v>
      </c>
      <c r="L42" s="66">
        <f t="shared" si="13"/>
        <v>504.9</v>
      </c>
      <c r="M42" s="66">
        <f t="shared" si="14"/>
        <v>475.2</v>
      </c>
      <c r="N42" s="69" t="s">
        <v>165</v>
      </c>
      <c r="O42" s="69" t="s">
        <v>166</v>
      </c>
    </row>
    <row r="43" ht="131" customHeight="true" spans="1:15">
      <c r="A43" s="27"/>
      <c r="B43" s="27" t="s">
        <v>117</v>
      </c>
      <c r="C43" s="73" t="s">
        <v>167</v>
      </c>
      <c r="D43" s="36" t="s">
        <v>168</v>
      </c>
      <c r="E43" s="54"/>
      <c r="F43" s="54"/>
      <c r="G43" s="41" t="s">
        <v>122</v>
      </c>
      <c r="H43" s="60" t="s">
        <v>169</v>
      </c>
      <c r="I43" s="66">
        <v>1484.1</v>
      </c>
      <c r="J43" s="66">
        <f t="shared" si="11"/>
        <v>1409.895</v>
      </c>
      <c r="K43" s="66">
        <f t="shared" si="12"/>
        <v>1335.69</v>
      </c>
      <c r="L43" s="66">
        <f t="shared" si="13"/>
        <v>1261.485</v>
      </c>
      <c r="M43" s="66">
        <f t="shared" si="14"/>
        <v>1187.28</v>
      </c>
      <c r="N43" s="69" t="s">
        <v>170</v>
      </c>
      <c r="O43" s="69" t="s">
        <v>171</v>
      </c>
    </row>
    <row r="44" ht="123" customHeight="true" spans="1:15">
      <c r="A44" s="27">
        <v>10</v>
      </c>
      <c r="B44" s="27" t="s">
        <v>117</v>
      </c>
      <c r="C44" s="73" t="s">
        <v>172</v>
      </c>
      <c r="D44" s="30" t="s">
        <v>173</v>
      </c>
      <c r="E44" s="30" t="s">
        <v>174</v>
      </c>
      <c r="F44" s="52" t="s">
        <v>175</v>
      </c>
      <c r="G44" s="41" t="s">
        <v>122</v>
      </c>
      <c r="H44" s="60" t="s">
        <v>176</v>
      </c>
      <c r="I44" s="66">
        <v>4212</v>
      </c>
      <c r="J44" s="66">
        <f t="shared" si="11"/>
        <v>4001.4</v>
      </c>
      <c r="K44" s="66">
        <f t="shared" si="12"/>
        <v>3790.8</v>
      </c>
      <c r="L44" s="66">
        <f t="shared" si="13"/>
        <v>3580.2</v>
      </c>
      <c r="M44" s="66">
        <f t="shared" si="14"/>
        <v>3369.6</v>
      </c>
      <c r="N44" s="69" t="s">
        <v>177</v>
      </c>
      <c r="O44" s="69" t="s">
        <v>178</v>
      </c>
    </row>
    <row r="45" ht="44" customHeight="true" spans="1:15">
      <c r="A45" s="27"/>
      <c r="B45" s="27" t="s">
        <v>117</v>
      </c>
      <c r="C45" s="73" t="s">
        <v>179</v>
      </c>
      <c r="D45" s="36" t="s">
        <v>180</v>
      </c>
      <c r="E45" s="44"/>
      <c r="F45" s="54"/>
      <c r="G45" s="41" t="s">
        <v>122</v>
      </c>
      <c r="H45" s="60"/>
      <c r="I45" s="66">
        <f t="shared" ref="I45:M45" si="15">I44*0.2</f>
        <v>842.4</v>
      </c>
      <c r="J45" s="66">
        <f t="shared" si="15"/>
        <v>800.28</v>
      </c>
      <c r="K45" s="66">
        <f t="shared" si="15"/>
        <v>758.16</v>
      </c>
      <c r="L45" s="66">
        <f t="shared" si="15"/>
        <v>716.04</v>
      </c>
      <c r="M45" s="66">
        <f t="shared" si="15"/>
        <v>673.92</v>
      </c>
      <c r="N45" s="70"/>
      <c r="O45" s="71"/>
    </row>
    <row r="46" ht="126" customHeight="true" spans="1:15">
      <c r="A46" s="27">
        <v>11</v>
      </c>
      <c r="B46" s="27" t="s">
        <v>117</v>
      </c>
      <c r="C46" s="73" t="s">
        <v>181</v>
      </c>
      <c r="D46" s="30" t="s">
        <v>182</v>
      </c>
      <c r="E46" s="52" t="s">
        <v>183</v>
      </c>
      <c r="F46" s="52" t="s">
        <v>184</v>
      </c>
      <c r="G46" s="41" t="s">
        <v>122</v>
      </c>
      <c r="H46" s="60" t="s">
        <v>185</v>
      </c>
      <c r="I46" s="66">
        <v>2684.7</v>
      </c>
      <c r="J46" s="66">
        <f>I46*0.95</f>
        <v>2550.465</v>
      </c>
      <c r="K46" s="66">
        <f>I46*0.9</f>
        <v>2416.23</v>
      </c>
      <c r="L46" s="66">
        <f>I46*0.85</f>
        <v>2281.995</v>
      </c>
      <c r="M46" s="66">
        <f>I46*0.8</f>
        <v>2147.76</v>
      </c>
      <c r="N46" s="69" t="s">
        <v>186</v>
      </c>
      <c r="O46" s="69" t="s">
        <v>187</v>
      </c>
    </row>
    <row r="47" ht="50" customHeight="true" spans="1:15">
      <c r="A47" s="27"/>
      <c r="B47" s="27" t="s">
        <v>117</v>
      </c>
      <c r="C47" s="73" t="s">
        <v>188</v>
      </c>
      <c r="D47" s="36" t="s">
        <v>189</v>
      </c>
      <c r="E47" s="54"/>
      <c r="F47" s="54"/>
      <c r="G47" s="41" t="s">
        <v>122</v>
      </c>
      <c r="H47" s="61"/>
      <c r="I47" s="66">
        <f t="shared" ref="I47:M47" si="16">I46*0.2</f>
        <v>536.94</v>
      </c>
      <c r="J47" s="66">
        <f t="shared" si="16"/>
        <v>510.093</v>
      </c>
      <c r="K47" s="66">
        <f t="shared" si="16"/>
        <v>483.246</v>
      </c>
      <c r="L47" s="66">
        <f t="shared" si="16"/>
        <v>456.399</v>
      </c>
      <c r="M47" s="66">
        <f t="shared" si="16"/>
        <v>429.552</v>
      </c>
      <c r="N47" s="70"/>
      <c r="O47" s="71"/>
    </row>
  </sheetData>
  <mergeCells count="24">
    <mergeCell ref="A1:B1"/>
    <mergeCell ref="A2:M2"/>
    <mergeCell ref="I3:M3"/>
    <mergeCell ref="B5:H5"/>
    <mergeCell ref="A3:A4"/>
    <mergeCell ref="A6:A11"/>
    <mergeCell ref="A12:A16"/>
    <mergeCell ref="A17:A19"/>
    <mergeCell ref="A20:A22"/>
    <mergeCell ref="A23:A27"/>
    <mergeCell ref="A28:A32"/>
    <mergeCell ref="A33:A35"/>
    <mergeCell ref="A36:A38"/>
    <mergeCell ref="A39:A43"/>
    <mergeCell ref="A44:A45"/>
    <mergeCell ref="A46:A47"/>
    <mergeCell ref="B3:B4"/>
    <mergeCell ref="C3:C4"/>
    <mergeCell ref="D3:D4"/>
    <mergeCell ref="E3:E4"/>
    <mergeCell ref="F3:F4"/>
    <mergeCell ref="G3:G4"/>
    <mergeCell ref="H3:H4"/>
    <mergeCell ref="N3:O4"/>
  </mergeCells>
  <printOptions horizontalCentered="true"/>
  <pageMargins left="0.751388888888889" right="0.751388888888889" top="0.786805555555556" bottom="0.786805555555556" header="0.5" footer="0.275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修订中医类（灸法、拔罐、推拿）、放射检查和体被系统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何丽</cp:lastModifiedBy>
  <dcterms:created xsi:type="dcterms:W3CDTF">2025-12-16T02:23:00Z</dcterms:created>
  <dcterms:modified xsi:type="dcterms:W3CDTF">2026-01-28T14:16:41Z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A18D8361DB3841C2A8A62387A57682B0_13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