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8970" tabRatio="827"/>
  </bookViews>
  <sheets>
    <sheet name="最终结果" sheetId="47" r:id="rId1"/>
    <sheet name="已评审记录表" sheetId="46" r:id="rId2"/>
    <sheet name="过程记录" sheetId="45" r:id="rId3"/>
    <sheet name="徐闻徐城华建" sheetId="1" r:id="rId4"/>
    <sheet name="遂溪遂城府前" sheetId="2" r:id="rId5"/>
    <sheet name="遂溪遂城农林" sheetId="4" r:id="rId6"/>
    <sheet name="遂溪遂城中山" sheetId="3" r:id="rId7"/>
    <sheet name="雷州雷城下河" sheetId="5" r:id="rId8"/>
    <sheet name="雷州西湖上坡" sheetId="6" r:id="rId9"/>
    <sheet name="雷州新城新城" sheetId="7" r:id="rId10"/>
    <sheet name="雷州新城水店" sheetId="8" r:id="rId11"/>
    <sheet name="廉江罗州黄村" sheetId="11" r:id="rId12"/>
    <sheet name="廉江城北冠利" sheetId="18" r:id="rId13"/>
    <sheet name="吴川梅菉沿江" sheetId="19" r:id="rId14"/>
    <sheet name="吴川梅菉新文" sheetId="26" r:id="rId15"/>
    <sheet name="吴川梅菉梅岭" sheetId="27" r:id="rId16"/>
    <sheet name="吴川梅菉解放" sheetId="28" r:id="rId17"/>
    <sheet name="吴川博铺香山" sheetId="29" r:id="rId18"/>
    <sheet name="吴川博铺水清" sheetId="30" r:id="rId19"/>
    <sheet name="吴川大山江覃榜" sheetId="31" r:id="rId20"/>
    <sheet name="吴川塘尾高杨" sheetId="32" r:id="rId21"/>
    <sheet name="吴川塘尾新城" sheetId="33" r:id="rId22"/>
    <sheet name="吴川海滨新兴" sheetId="34" r:id="rId23"/>
    <sheet name="赤坎寸金寸金" sheetId="35" r:id="rId24"/>
    <sheet name="赤坎中华南方" sheetId="20" r:id="rId25"/>
    <sheet name="赤坎民主兴盛" sheetId="21" r:id="rId26"/>
    <sheet name="赤坎沙湾金沙湾" sheetId="22" r:id="rId27"/>
    <sheet name="赤坎南桥康顺" sheetId="23" r:id="rId28"/>
    <sheet name="赤坎调顺调港" sheetId="24" r:id="rId29"/>
    <sheet name="霞山爱国洪屋" sheetId="25" r:id="rId30"/>
    <sheet name="霞山爱国环湖" sheetId="12" r:id="rId31"/>
    <sheet name="霞山爱国人民东" sheetId="13" r:id="rId32"/>
    <sheet name="霞山解放文体" sheetId="14" r:id="rId33"/>
    <sheet name="霞山新园人民中" sheetId="15" r:id="rId34"/>
    <sheet name="霞山新园录溪" sheetId="16" r:id="rId35"/>
    <sheet name="霞山新园文登" sheetId="17" r:id="rId36"/>
    <sheet name="霞山建设新村场" sheetId="9" r:id="rId37"/>
    <sheet name="霞山工农霞港" sheetId="10" r:id="rId38"/>
    <sheet name="霞山海滨海宁" sheetId="36" r:id="rId39"/>
    <sheet name="坡头麻斜麻斜" sheetId="37" r:id="rId40"/>
    <sheet name="坡头南调海油" sheetId="38" r:id="rId41"/>
    <sheet name="坡头南调海旺" sheetId="39" r:id="rId42"/>
    <sheet name="坡头南调海盛" sheetId="40" r:id="rId43"/>
    <sheet name="经开乐华明哲" sheetId="41" r:id="rId44"/>
    <sheet name="经开乐华观海" sheetId="42" r:id="rId45"/>
    <sheet name="经开泉庄龙潮" sheetId="43" r:id="rId46"/>
    <sheet name="经开泉庄霞海" sheetId="44" r:id="rId47"/>
  </sheets>
  <definedNames>
    <definedName name="_xlnm.Print_Area" localSheetId="23">赤坎寸金寸金!$A$1:$L$46</definedName>
    <definedName name="_xlnm.Print_Area" localSheetId="28">赤坎调顺调港!$A$1:$L$46</definedName>
    <definedName name="_xlnm.Print_Area" localSheetId="25">赤坎民主兴盛!$A$1:$L$46</definedName>
    <definedName name="_xlnm.Print_Area" localSheetId="27">赤坎南桥康顺!$A$1:$L$46</definedName>
    <definedName name="_xlnm.Print_Area" localSheetId="26">赤坎沙湾金沙湾!$A$1:$L$46</definedName>
    <definedName name="_xlnm.Print_Area" localSheetId="24">赤坎中华南方!$A$1:$L$46</definedName>
    <definedName name="_xlnm.Print_Area" localSheetId="2">过程记录!$A$1:$G$45</definedName>
    <definedName name="_xlnm.Print_Area" localSheetId="44">经开乐华观海!$A$1:$L$46</definedName>
    <definedName name="_xlnm.Print_Area" localSheetId="43">经开乐华明哲!$A$1:$L$46</definedName>
    <definedName name="_xlnm.Print_Area" localSheetId="45">经开泉庄龙潮!$A$1:$L$46</definedName>
    <definedName name="_xlnm.Print_Area" localSheetId="46">经开泉庄霞海!$A$1:$L$46</definedName>
    <definedName name="_xlnm.Print_Area" localSheetId="7">雷州雷城下河!$A$1:$L$46</definedName>
    <definedName name="_xlnm.Print_Area" localSheetId="8">雷州西湖上坡!$A$1:$L$46</definedName>
    <definedName name="_xlnm.Print_Area" localSheetId="10">雷州新城水店!$A$1:$L$46</definedName>
    <definedName name="_xlnm.Print_Area" localSheetId="9">雷州新城新城!$A$1:$L$46</definedName>
    <definedName name="_xlnm.Print_Area" localSheetId="12">廉江城北冠利!$A$1:$L$46</definedName>
    <definedName name="_xlnm.Print_Area" localSheetId="11">廉江罗州黄村!$A$1:$L$46</definedName>
    <definedName name="_xlnm.Print_Area" localSheetId="39">坡头麻斜麻斜!$A$1:$L$46</definedName>
    <definedName name="_xlnm.Print_Area" localSheetId="42">坡头南调海盛!$A$1:$L$46</definedName>
    <definedName name="_xlnm.Print_Area" localSheetId="41">坡头南调海旺!$A$1:$L$46</definedName>
    <definedName name="_xlnm.Print_Area" localSheetId="40">坡头南调海油!$A$1:$L$46</definedName>
    <definedName name="_xlnm.Print_Area" localSheetId="4">遂溪遂城府前!$A$1:$L$46</definedName>
    <definedName name="_xlnm.Print_Area" localSheetId="5">遂溪遂城农林!$A$1:$L$46</definedName>
    <definedName name="_xlnm.Print_Area" localSheetId="6">遂溪遂城中山!$A$1:$L$46</definedName>
    <definedName name="_xlnm.Print_Area" localSheetId="18">吴川博铺水清!$A$1:$L$46</definedName>
    <definedName name="_xlnm.Print_Area" localSheetId="17">吴川博铺香山!$A$1:$L$46</definedName>
    <definedName name="_xlnm.Print_Area" localSheetId="19">吴川大山江覃榜!$A$1:$L$46</definedName>
    <definedName name="_xlnm.Print_Area" localSheetId="22">吴川海滨新兴!$A$1:$L$46</definedName>
    <definedName name="_xlnm.Print_Area" localSheetId="16">吴川梅菉解放!$A$1:$L$46</definedName>
    <definedName name="_xlnm.Print_Area" localSheetId="15">吴川梅菉梅岭!$A$1:$L$46</definedName>
    <definedName name="_xlnm.Print_Area" localSheetId="14">吴川梅菉新文!$A$1:$L$46</definedName>
    <definedName name="_xlnm.Print_Area" localSheetId="13">吴川梅菉沿江!$A$1:$L$46</definedName>
    <definedName name="_xlnm.Print_Area" localSheetId="20">吴川塘尾高杨!$A$1:$L$46</definedName>
    <definedName name="_xlnm.Print_Area" localSheetId="21">吴川塘尾新城!$A$1:$L$46</definedName>
    <definedName name="_xlnm.Print_Area" localSheetId="29">霞山爱国洪屋!$A$1:$L$46</definedName>
    <definedName name="_xlnm.Print_Area" localSheetId="30">霞山爱国环湖!$A$1:$L$46</definedName>
    <definedName name="_xlnm.Print_Area" localSheetId="31">霞山爱国人民东!$A$1:$L$46</definedName>
    <definedName name="_xlnm.Print_Area" localSheetId="37">霞山工农霞港!$A$1:$L$46</definedName>
    <definedName name="_xlnm.Print_Area" localSheetId="38">霞山海滨海宁!$A$1:$L$46</definedName>
    <definedName name="_xlnm.Print_Area" localSheetId="36">霞山建设新村场!$A$1:$L$46</definedName>
    <definedName name="_xlnm.Print_Area" localSheetId="32">霞山解放文体!$A$1:$L$46</definedName>
    <definedName name="_xlnm.Print_Area" localSheetId="34">霞山新园录溪!$A$1:$L$46</definedName>
    <definedName name="_xlnm.Print_Area" localSheetId="33">霞山新园人民中!$A$1:$L$46</definedName>
    <definedName name="_xlnm.Print_Area" localSheetId="35">霞山新园文登!$A$1:$L$46</definedName>
    <definedName name="_xlnm.Print_Area" localSheetId="3">徐闻徐城华建!$A$1:$L$46</definedName>
    <definedName name="_xlnm.Print_Area" localSheetId="1">已评审记录表!$A$1:$M$23</definedName>
    <definedName name="_xlnm.Print_Area" localSheetId="0">最终结果!$A$1:$G$29</definedName>
  </definedNames>
  <calcPr calcId="144525"/>
</workbook>
</file>

<file path=xl/sharedStrings.xml><?xml version="1.0" encoding="utf-8"?>
<sst xmlns="http://schemas.openxmlformats.org/spreadsheetml/2006/main" count="1551" uniqueCount="195">
  <si>
    <t>湛江市绿色社区市级评审结果</t>
  </si>
  <si>
    <t>社区名称</t>
  </si>
  <si>
    <t>评审分数</t>
  </si>
  <si>
    <t>评审等级</t>
  </si>
  <si>
    <t>赤坎区寸金街道寸金社区</t>
  </si>
  <si>
    <t>经开区泉庄街道龙潮社区</t>
  </si>
  <si>
    <t>赤坎区调顺街道调港社区</t>
  </si>
  <si>
    <t>经开区泉庄街道霞海社区</t>
  </si>
  <si>
    <t>赤坎区民主街道兴盛社区</t>
  </si>
  <si>
    <t>雷州市雷城街道下河社区</t>
  </si>
  <si>
    <t>赤坎区南桥街道康顺社区</t>
  </si>
  <si>
    <t>雷州市西湖街道上坡社区</t>
  </si>
  <si>
    <t>赤坎区沙湾街道金沙湾社区</t>
  </si>
  <si>
    <t>雷州市新城街道水店社区</t>
  </si>
  <si>
    <t>赤坎区中华街道南方社区</t>
  </si>
  <si>
    <t>雷州市新城街道新城社区</t>
  </si>
  <si>
    <t>霞山区爱国街道洪屋社区</t>
  </si>
  <si>
    <t>廉江市城北街道冠利社区</t>
  </si>
  <si>
    <t>霞山区爱国街道环湖社区</t>
  </si>
  <si>
    <t>廉江市罗州街道黄村社区</t>
  </si>
  <si>
    <t>霞山区爱国街道人民东社区</t>
  </si>
  <si>
    <t>吴川市博铺街道水清社区</t>
  </si>
  <si>
    <t>霞山区工农街道霞港社区</t>
  </si>
  <si>
    <t>吴川市博铺街道香山社区</t>
  </si>
  <si>
    <t>霞山区海滨街道海宁社区</t>
  </si>
  <si>
    <t>吴川市大山江街道覃榜社区</t>
  </si>
  <si>
    <t>霞山区建设街道新村场社区</t>
  </si>
  <si>
    <t>吴川市海滨街道新兴社区</t>
  </si>
  <si>
    <t>霞山区解放街道文体社区</t>
  </si>
  <si>
    <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解放社区</t>
    </r>
  </si>
  <si>
    <t>霞山区新园街道录溪社区</t>
  </si>
  <si>
    <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梅岭社区</t>
    </r>
  </si>
  <si>
    <t>霞山区新园街道人民中社区</t>
  </si>
  <si>
    <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新文社区</t>
    </r>
  </si>
  <si>
    <t>霞山区新园街道文登社区</t>
  </si>
  <si>
    <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沿江社区</t>
    </r>
  </si>
  <si>
    <t>坡头区麻斜街道麻斜社区</t>
  </si>
  <si>
    <t>吴川市塘尾街道高杨社区</t>
  </si>
  <si>
    <t>坡头区南调街道海盛社区</t>
  </si>
  <si>
    <t>吴川市塘尾街道新城社区</t>
  </si>
  <si>
    <t>坡头区南调街道海旺社区</t>
  </si>
  <si>
    <t>遂溪县遂城镇府前社区</t>
  </si>
  <si>
    <t>坡头区南调街道海油社区</t>
  </si>
  <si>
    <t>遂溪县遂城镇农林社区</t>
  </si>
  <si>
    <t>经开区乐华街道观海社区</t>
  </si>
  <si>
    <t>遂溪县遂城镇中山社区</t>
  </si>
  <si>
    <t>经开区乐华街道明哲社区</t>
  </si>
  <si>
    <t>徐闻县徐城街道华建社区</t>
  </si>
  <si>
    <t>评审人：市住房和城乡建设局（          ）、市发展和改革局（          ）、市民政局（          ）、市公安局（          ）、</t>
  </si>
  <si>
    <t xml:space="preserve">        市生态环境局（          ）、市市场监督管理局（          ）、市城市管理和综合执法局（          ）、</t>
  </si>
  <si>
    <t xml:space="preserve">        市城市更新局（          ）、专项工程师（          ）、专项工程师（          ）、</t>
  </si>
  <si>
    <t>不通过20个（45.5%），通过11个（25%），良好13个（29.5%）。</t>
  </si>
  <si>
    <t>时间</t>
  </si>
  <si>
    <t>序号</t>
  </si>
  <si>
    <t>住建</t>
  </si>
  <si>
    <t>发改</t>
  </si>
  <si>
    <t>民政</t>
  </si>
  <si>
    <t>公安</t>
  </si>
  <si>
    <t>生态环境</t>
  </si>
  <si>
    <t>市场监督</t>
  </si>
  <si>
    <t>城综</t>
  </si>
  <si>
    <t>更新</t>
  </si>
  <si>
    <t>专项工程师</t>
  </si>
  <si>
    <t>上
午</t>
  </si>
  <si>
    <t>徐闻徐城华建
遂溪遂城府前</t>
  </si>
  <si>
    <t>遂溪遂城中山
遂溪遂城农林</t>
  </si>
  <si>
    <t>雷州雷城下河
雷州西湖上坡</t>
  </si>
  <si>
    <t>雷州新城新城
雷州新城水店</t>
  </si>
  <si>
    <t>廉江罗州黄村
廉江城北冠利</t>
  </si>
  <si>
    <r>
      <rPr>
        <sz val="14"/>
        <color theme="1"/>
        <rFont val="仿宋_GB2312"/>
        <charset val="134"/>
      </rPr>
      <t>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沿江
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新文</t>
    </r>
  </si>
  <si>
    <r>
      <rPr>
        <sz val="14"/>
        <color theme="1"/>
        <rFont val="仿宋_GB2312"/>
        <charset val="134"/>
      </rPr>
      <t>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梅岭
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解放</t>
    </r>
  </si>
  <si>
    <t>吴川博铺香山
吴川博铺水清</t>
  </si>
  <si>
    <t>吴川大山江覃榜
吴川海滨新兴</t>
  </si>
  <si>
    <t>吴川塘尾高杨
吴川塘尾新城</t>
  </si>
  <si>
    <t>机
动</t>
  </si>
  <si>
    <t>赤坎寸金寸金
赤坎中华南方</t>
  </si>
  <si>
    <t>赤坎民主兴盛
赤坎南桥康顺</t>
  </si>
  <si>
    <t>下
午</t>
  </si>
  <si>
    <t>赤坎沙湾金沙湾
赤坎调顺调港</t>
  </si>
  <si>
    <t>霞山爱国洪屋
霞山爱国环湖</t>
  </si>
  <si>
    <t>霞山爱国人民东
霞山解放文体</t>
  </si>
  <si>
    <t>霞山新园人民中
霞山新园录溪</t>
  </si>
  <si>
    <t>霞山新园文登
霞山建设新村场</t>
  </si>
  <si>
    <t>霞山工农霞港
霞山海滨海宁</t>
  </si>
  <si>
    <t>坡头麻斜麻斜
坡头南调海油</t>
  </si>
  <si>
    <t>坡头南调海旺
坡头南调海盛</t>
  </si>
  <si>
    <t>经开乐华明哲
经开乐华观海</t>
  </si>
  <si>
    <t>经开泉庄龙潮
经开泉庄霞海</t>
  </si>
  <si>
    <t>是否已交材料</t>
  </si>
  <si>
    <t>徐闻徐城华建</t>
  </si>
  <si>
    <t>遂溪遂城府前</t>
  </si>
  <si>
    <t>遂溪遂城中山</t>
  </si>
  <si>
    <t>遂溪遂城农林</t>
  </si>
  <si>
    <t>雷州雷城下河</t>
  </si>
  <si>
    <t>雷州西湖上坡</t>
  </si>
  <si>
    <t>雷州新城新城</t>
  </si>
  <si>
    <t>雷州新城水店</t>
  </si>
  <si>
    <t>廉江罗州黄村</t>
  </si>
  <si>
    <t>廉江城北冠利</t>
  </si>
  <si>
    <t>吴川梅菉沿江</t>
  </si>
  <si>
    <t>吴川梅菉新文</t>
  </si>
  <si>
    <t>吴川梅菉梅岭</t>
  </si>
  <si>
    <t>吴川梅菉解放</t>
  </si>
  <si>
    <t>吴川博铺香山</t>
  </si>
  <si>
    <t>吴川博铺水清</t>
  </si>
  <si>
    <t>吴川大山江覃榜</t>
  </si>
  <si>
    <t>吴川塘尾高杨</t>
  </si>
  <si>
    <t>吴川塘尾新城</t>
  </si>
  <si>
    <t>吴川海滨新兴</t>
  </si>
  <si>
    <t>赤坎寸金寸金</t>
  </si>
  <si>
    <t>赤坎中华南方</t>
  </si>
  <si>
    <t>良好</t>
  </si>
  <si>
    <t>赤坎民主兴盛</t>
  </si>
  <si>
    <t>赤坎沙湾金沙湾</t>
  </si>
  <si>
    <t>赤坎南桥康顺</t>
  </si>
  <si>
    <t>赤坎调顺调港</t>
  </si>
  <si>
    <t>霞山爱国洪屋</t>
  </si>
  <si>
    <t>霞山爱国环湖</t>
  </si>
  <si>
    <t>霞山爱国人民东</t>
  </si>
  <si>
    <t>霞山解放文体</t>
  </si>
  <si>
    <t>霞山新园人民中</t>
  </si>
  <si>
    <t>霞山新园录溪</t>
  </si>
  <si>
    <t>霞山新园文登</t>
  </si>
  <si>
    <t>霞山建设新村场</t>
  </si>
  <si>
    <t>霞山工农霞港</t>
  </si>
  <si>
    <t>霞山海滨海宁</t>
  </si>
  <si>
    <t>坡头麻斜麻斜</t>
  </si>
  <si>
    <t>坡头南调海油</t>
  </si>
  <si>
    <t>坡头南调海旺</t>
  </si>
  <si>
    <t>坡头南调海盛</t>
  </si>
  <si>
    <t>经开乐华明哲</t>
  </si>
  <si>
    <t>经开乐华观海</t>
  </si>
  <si>
    <t>经开泉庄龙潮</t>
  </si>
  <si>
    <t>经开泉庄霞海</t>
  </si>
  <si>
    <t>【市级评审表】徐闻县徐城街道华建社区</t>
  </si>
  <si>
    <t>评分项</t>
  </si>
  <si>
    <t>分数上限</t>
  </si>
  <si>
    <t>住建局</t>
  </si>
  <si>
    <t>发改局</t>
  </si>
  <si>
    <t>民政局</t>
  </si>
  <si>
    <t>公安局</t>
  </si>
  <si>
    <t>生态环境局</t>
  </si>
  <si>
    <t>市场监督局</t>
  </si>
  <si>
    <t>城综局</t>
  </si>
  <si>
    <t>更新局</t>
  </si>
  <si>
    <t>总分</t>
  </si>
  <si>
    <t>县级总分</t>
  </si>
  <si>
    <t>——</t>
  </si>
  <si>
    <t>差异</t>
  </si>
  <si>
    <t>最终分数</t>
  </si>
  <si>
    <t>最终评级</t>
  </si>
  <si>
    <t>【市级评审表】遂溪县遂城街道府前社区</t>
  </si>
  <si>
    <t>【市级评审表】遂溪县遂城街道农林社区</t>
  </si>
  <si>
    <t>【市级评审表】遂溪县遂城街道中山社区</t>
  </si>
  <si>
    <t>【市级评审表】雷州市雷城街道下河社区</t>
  </si>
  <si>
    <t>【市级评审表】雷州市西湖街道上坡社区</t>
  </si>
  <si>
    <t>【市级评审表】雷州市新城街道新城社区</t>
  </si>
  <si>
    <t>【市级评审表】雷州市新城街道水店社区</t>
  </si>
  <si>
    <t>【市级评审表】廉江市罗州街道黄村社区</t>
  </si>
  <si>
    <t>【市级评审表】廉江市城北街道冠利社区</t>
  </si>
  <si>
    <t>【市级评审表】吴川市梅菉街道沿江社区</t>
  </si>
  <si>
    <t>【市级评审表】吴川市梅菉街道新文社区</t>
  </si>
  <si>
    <t>【市级评审表】吴川市梅菉街道梅岭社区</t>
  </si>
  <si>
    <t>【市级评审表】吴川市梅菉街道解放社区</t>
  </si>
  <si>
    <t>【市级评审表】吴川市博铺街道香山社区</t>
  </si>
  <si>
    <t>【市级评审表】吴川市博铺街道水清社区</t>
  </si>
  <si>
    <t>【市级评审表】吴川市大山江街道覃榜社区</t>
  </si>
  <si>
    <t>【市级评审表】吴川市塘尾街道高杨社区</t>
  </si>
  <si>
    <t>【市级评审表】吴川市塘尾街道新城社区</t>
  </si>
  <si>
    <t>【市级评审表】吴川市海滨街道新兴社区</t>
  </si>
  <si>
    <t>【市级评审表】赤坎区寸金街道寸金社区</t>
  </si>
  <si>
    <t>【市级评审表】赤坎区中华街道南方社区</t>
  </si>
  <si>
    <t>【市级评审表】赤坎区民主街道兴盛社区</t>
  </si>
  <si>
    <t>B</t>
  </si>
  <si>
    <t>【市级评审表】赤坎区沙湾街道金沙湾社区</t>
  </si>
  <si>
    <t>【市级评审表】赤坎区南桥街道康顺社区</t>
  </si>
  <si>
    <t>【市级评审表】赤坎区调顺街道调港社区</t>
  </si>
  <si>
    <t>【市级评审表】霞山区爱国街道洪屋社区</t>
  </si>
  <si>
    <t>【市级评审表】霞山区爱国街道环湖社区</t>
  </si>
  <si>
    <t>【市级评审表】霞山区爱国街道人民东社区</t>
  </si>
  <si>
    <t>【市级评审表】霞山区解放街道文体社区</t>
  </si>
  <si>
    <t>【市级评审表】霞山区新园街道人民大道中社区</t>
  </si>
  <si>
    <t>【市级评审表】霞山区新园街道录溪社区</t>
  </si>
  <si>
    <t>【市级评审表】霞山区新园街道文登社区</t>
  </si>
  <si>
    <t>【市级评审表】霞山区建设街道新村场社区</t>
  </si>
  <si>
    <t>【市级评审表】霞山区工农街道霞港社区</t>
  </si>
  <si>
    <t>【市级评审表】霞山区海滨街道海宁社区</t>
  </si>
  <si>
    <t>【市级评审表】坡头区麻斜街道麻斜社区</t>
  </si>
  <si>
    <t>【市级评审表】坡头区南调街道海油社区</t>
  </si>
  <si>
    <t>【市级评审表】坡头区南调街道海旺社区</t>
  </si>
  <si>
    <t>【市级评审表】坡头区南调街道海盛社区</t>
  </si>
  <si>
    <t>【市级评审表】经开区乐华街道明哲社区</t>
  </si>
  <si>
    <t>【市级评审表】经开区乐华街道观海社区</t>
  </si>
  <si>
    <t>【市级评审表】经开区泉庄街道龙潮社区</t>
  </si>
  <si>
    <t>【市级评审表】经开区泉庄街道霞海社区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</si>
</sst>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3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黑体"/>
      <charset val="134"/>
    </font>
    <font>
      <b/>
      <sz val="16"/>
      <color theme="1"/>
      <name val="华文中宋"/>
      <charset val="134"/>
    </font>
    <font>
      <b/>
      <sz val="14"/>
      <color rgb="FFFF0000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33" fillId="30" borderId="12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1" fillId="35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26" fillId="19" borderId="12" applyNumberFormat="false" applyAlignment="false" applyProtection="false">
      <alignment vertical="center"/>
    </xf>
    <xf numFmtId="0" fontId="36" fillId="30" borderId="15" applyNumberFormat="false" applyAlignment="false" applyProtection="false">
      <alignment vertical="center"/>
    </xf>
    <xf numFmtId="0" fontId="34" fillId="31" borderId="14" applyNumberFormat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9" fillId="3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top"/>
    </xf>
    <xf numFmtId="0" fontId="3" fillId="0" borderId="1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top" wrapText="true"/>
    </xf>
    <xf numFmtId="0" fontId="3" fillId="3" borderId="2" xfId="0" applyFont="true" applyFill="true" applyBorder="true" applyAlignment="true">
      <alignment horizontal="center" vertical="top" wrapText="true"/>
    </xf>
    <xf numFmtId="0" fontId="3" fillId="0" borderId="3" xfId="0" applyFont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4" borderId="1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5" fillId="3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6" fillId="5" borderId="0" xfId="0" applyFont="true" applyFill="true" applyAlignment="true">
      <alignment horizontal="center" vertical="center"/>
    </xf>
    <xf numFmtId="0" fontId="0" fillId="6" borderId="0" xfId="0" applyFill="true" applyAlignment="true">
      <alignment horizontal="center" vertical="center"/>
    </xf>
    <xf numFmtId="0" fontId="6" fillId="7" borderId="0" xfId="0" applyFont="true" applyFill="true" applyAlignment="true">
      <alignment horizontal="center" vertical="center"/>
    </xf>
    <xf numFmtId="0" fontId="0" fillId="8" borderId="0" xfId="0" applyFill="true" applyAlignment="true">
      <alignment horizontal="center" vertical="center"/>
    </xf>
    <xf numFmtId="0" fontId="7" fillId="0" borderId="0" xfId="0" applyFont="true" applyAlignment="true">
      <alignment horizontal="left" vertical="top"/>
    </xf>
    <xf numFmtId="0" fontId="0" fillId="0" borderId="0" xfId="0" applyFill="true" applyAlignment="true">
      <alignment horizontal="center" vertical="center"/>
    </xf>
    <xf numFmtId="0" fontId="0" fillId="9" borderId="0" xfId="0" applyFill="true" applyAlignment="true">
      <alignment horizontal="center" vertical="center"/>
    </xf>
    <xf numFmtId="0" fontId="8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/>
    </xf>
    <xf numFmtId="0" fontId="9" fillId="0" borderId="7" xfId="0" applyFont="true" applyBorder="true" applyAlignment="true">
      <alignment horizontal="center" vertical="center"/>
    </xf>
    <xf numFmtId="0" fontId="9" fillId="0" borderId="8" xfId="0" applyFont="true" applyBorder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13" fillId="0" borderId="0" xfId="0" applyFont="true" applyAlignment="true">
      <alignment horizontal="center" vertical="center"/>
    </xf>
    <xf numFmtId="0" fontId="14" fillId="0" borderId="5" xfId="0" applyFont="true" applyBorder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16" fillId="0" borderId="5" xfId="0" applyFont="true" applyBorder="true" applyAlignment="true">
      <alignment horizontal="center" vertical="center"/>
    </xf>
    <xf numFmtId="176" fontId="16" fillId="0" borderId="5" xfId="0" applyNumberFormat="true" applyFont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0" fontId="17" fillId="0" borderId="0" xfId="0" applyFont="true" applyFill="true" applyAlignment="true">
      <alignment horizontal="center" vertical="center"/>
    </xf>
    <xf numFmtId="176" fontId="16" fillId="0" borderId="5" xfId="0" applyNumberFormat="true" applyFont="true" applyFill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176" fontId="16" fillId="0" borderId="5" xfId="0" applyNumberFormat="true" applyFont="true" applyFill="true" applyBorder="true" applyAlignment="true">
      <alignment horizontal="center" vertical="center"/>
    </xf>
    <xf numFmtId="0" fontId="10" fillId="0" borderId="0" xfId="0" applyFont="true" applyAlignment="true">
      <alignment horizontal="left" vertical="center"/>
    </xf>
    <xf numFmtId="0" fontId="18" fillId="0" borderId="0" xfId="0" applyFont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theme" Target="theme/theme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9"/>
  <sheetViews>
    <sheetView tabSelected="1" workbookViewId="0">
      <pane xSplit="21564" topLeftCell="H1" activePane="topLeft"/>
      <selection activeCell="L17" sqref="L17"/>
      <selection pane="topRight"/>
    </sheetView>
  </sheetViews>
  <sheetFormatPr defaultColWidth="9" defaultRowHeight="15.75" outlineLevelCol="6"/>
  <cols>
    <col min="1" max="1" width="32.775" style="31" customWidth="true"/>
    <col min="2" max="2" width="13.6666666666667" style="31" customWidth="true"/>
    <col min="3" max="3" width="17.3333333333333" style="31" customWidth="true"/>
    <col min="4" max="4" width="6.775" style="32" customWidth="true"/>
    <col min="5" max="5" width="32.775" style="32" customWidth="true"/>
    <col min="6" max="6" width="13.6666666666667" style="32" customWidth="true"/>
    <col min="7" max="7" width="17.3333333333333" style="32" customWidth="true"/>
    <col min="8" max="16384" width="9" style="32"/>
  </cols>
  <sheetData>
    <row r="1" ht="31.95" customHeight="true" spans="1:7">
      <c r="A1" s="33" t="s">
        <v>0</v>
      </c>
      <c r="B1" s="33"/>
      <c r="C1" s="33"/>
      <c r="D1" s="33"/>
      <c r="E1" s="33"/>
      <c r="F1" s="33"/>
      <c r="G1" s="33"/>
    </row>
    <row r="2" ht="9" customHeight="true" spans="1:7">
      <c r="A2" s="34"/>
      <c r="B2" s="34"/>
      <c r="C2" s="34"/>
      <c r="D2" s="34"/>
      <c r="E2" s="34"/>
      <c r="F2" s="34"/>
      <c r="G2" s="34"/>
    </row>
    <row r="3" ht="31.05" customHeight="true" spans="1:7">
      <c r="A3" s="35" t="s">
        <v>1</v>
      </c>
      <c r="B3" s="35" t="s">
        <v>2</v>
      </c>
      <c r="C3" s="35" t="s">
        <v>3</v>
      </c>
      <c r="D3" s="36"/>
      <c r="E3" s="35" t="s">
        <v>1</v>
      </c>
      <c r="F3" s="26" t="s">
        <v>2</v>
      </c>
      <c r="G3" s="26" t="s">
        <v>3</v>
      </c>
    </row>
    <row r="4" ht="18" customHeight="true" spans="1:7">
      <c r="A4" s="37" t="s">
        <v>4</v>
      </c>
      <c r="B4" s="38">
        <f>赤坎寸金寸金!$J$54</f>
        <v>81.4375</v>
      </c>
      <c r="C4" s="39" t="str">
        <f>赤坎寸金寸金!$J$56</f>
        <v>通过</v>
      </c>
      <c r="D4" s="40"/>
      <c r="E4" s="42" t="s">
        <v>5</v>
      </c>
      <c r="F4" s="43">
        <f>经开泉庄龙潮!J54</f>
        <v>31.6875</v>
      </c>
      <c r="G4" s="42" t="str">
        <f>经开泉庄龙潮!$J$56</f>
        <v>不通过</v>
      </c>
    </row>
    <row r="5" ht="18" customHeight="true" spans="1:7">
      <c r="A5" s="37" t="s">
        <v>6</v>
      </c>
      <c r="B5" s="38">
        <f>赤坎调顺调港!$J$54</f>
        <v>46.8125</v>
      </c>
      <c r="C5" s="39" t="str">
        <f>赤坎调顺调港!$J$56</f>
        <v>不通过</v>
      </c>
      <c r="D5" s="40"/>
      <c r="E5" s="42" t="s">
        <v>7</v>
      </c>
      <c r="F5" s="43">
        <f>经开泉庄霞海!$J$54</f>
        <v>48.25</v>
      </c>
      <c r="G5" s="42" t="str">
        <f>经开泉庄霞海!$J$56</f>
        <v>不通过</v>
      </c>
    </row>
    <row r="6" ht="18" customHeight="true" spans="1:7">
      <c r="A6" s="37" t="s">
        <v>8</v>
      </c>
      <c r="B6" s="38">
        <f>赤坎民主兴盛!$J$54</f>
        <v>82.875</v>
      </c>
      <c r="C6" s="39" t="str">
        <f>赤坎民主兴盛!$J$56</f>
        <v>通过</v>
      </c>
      <c r="D6" s="40"/>
      <c r="E6" s="39" t="s">
        <v>9</v>
      </c>
      <c r="F6" s="41">
        <f>雷州雷城下河!$J$54</f>
        <v>89.6875</v>
      </c>
      <c r="G6" s="39" t="str">
        <f>雷州雷城下河!$J$56</f>
        <v>良好</v>
      </c>
    </row>
    <row r="7" ht="18" customHeight="true" spans="1:7">
      <c r="A7" s="37" t="s">
        <v>10</v>
      </c>
      <c r="B7" s="38">
        <f>赤坎南桥康顺!$J$54</f>
        <v>89.8125</v>
      </c>
      <c r="C7" s="39" t="str">
        <f>赤坎南桥康顺!$J$56</f>
        <v>良好</v>
      </c>
      <c r="D7" s="40"/>
      <c r="E7" s="39" t="s">
        <v>11</v>
      </c>
      <c r="F7" s="41">
        <f>雷州西湖上坡!$J$54</f>
        <v>84.8125</v>
      </c>
      <c r="G7" s="39" t="str">
        <f>雷州西湖上坡!$J$56</f>
        <v>通过</v>
      </c>
    </row>
    <row r="8" ht="18" customHeight="true" spans="1:7">
      <c r="A8" s="37" t="s">
        <v>12</v>
      </c>
      <c r="B8" s="38">
        <f>赤坎沙湾金沙湾!$J$54</f>
        <v>74.9375</v>
      </c>
      <c r="C8" s="39" t="str">
        <f>赤坎沙湾金沙湾!$J$56</f>
        <v>不通过</v>
      </c>
      <c r="D8" s="40"/>
      <c r="E8" s="39" t="s">
        <v>13</v>
      </c>
      <c r="F8" s="41">
        <f>雷州新城水店!$J$54</f>
        <v>87.9375</v>
      </c>
      <c r="G8" s="39" t="str">
        <f>雷州新城水店!$J$56</f>
        <v>良好</v>
      </c>
    </row>
    <row r="9" ht="18" customHeight="true" spans="1:7">
      <c r="A9" s="37" t="s">
        <v>14</v>
      </c>
      <c r="B9" s="38">
        <f>赤坎中华南方!$J$54</f>
        <v>93.5</v>
      </c>
      <c r="C9" s="39" t="str">
        <f>霞山建设新村场!$J$56</f>
        <v>良好</v>
      </c>
      <c r="D9" s="40"/>
      <c r="E9" s="39" t="s">
        <v>15</v>
      </c>
      <c r="F9" s="41">
        <f>雷州新城新城!$J$54</f>
        <v>89.0625</v>
      </c>
      <c r="G9" s="39" t="str">
        <f>雷州新城新城!$J$56</f>
        <v>良好</v>
      </c>
    </row>
    <row r="10" ht="18" customHeight="true" spans="1:7">
      <c r="A10" s="37" t="s">
        <v>16</v>
      </c>
      <c r="B10" s="38">
        <f>霞山爱国洪屋!$J$54</f>
        <v>78.875</v>
      </c>
      <c r="C10" s="39" t="str">
        <f>霞山爱国洪屋!$J$56</f>
        <v>不通过</v>
      </c>
      <c r="D10" s="40"/>
      <c r="E10" s="39" t="s">
        <v>17</v>
      </c>
      <c r="F10" s="41">
        <f>廉江城北冠利!$J$54</f>
        <v>86.125</v>
      </c>
      <c r="G10" s="39" t="str">
        <f>廉江城北冠利!$J$56</f>
        <v>良好</v>
      </c>
    </row>
    <row r="11" ht="18" customHeight="true" spans="1:7">
      <c r="A11" s="37" t="s">
        <v>18</v>
      </c>
      <c r="B11" s="38">
        <f>霞山爱国环湖!$J$54</f>
        <v>72.875</v>
      </c>
      <c r="C11" s="39" t="str">
        <f>霞山爱国环湖!$J$56</f>
        <v>不通过</v>
      </c>
      <c r="D11" s="40"/>
      <c r="E11" s="39" t="s">
        <v>19</v>
      </c>
      <c r="F11" s="41">
        <f>廉江罗州黄村!$J$54</f>
        <v>87.2125</v>
      </c>
      <c r="G11" s="39" t="str">
        <f>廉江罗州黄村!$J$56</f>
        <v>良好</v>
      </c>
    </row>
    <row r="12" ht="18" customHeight="true" spans="1:7">
      <c r="A12" s="37" t="s">
        <v>20</v>
      </c>
      <c r="B12" s="38">
        <f>霞山爱国人民东!$J$54</f>
        <v>88.3125</v>
      </c>
      <c r="C12" s="39" t="str">
        <f>霞山爱国人民东!$J$56</f>
        <v>良好</v>
      </c>
      <c r="D12" s="40"/>
      <c r="E12" s="39" t="s">
        <v>21</v>
      </c>
      <c r="F12" s="41">
        <f>吴川博铺水清!$J$54</f>
        <v>70.4375</v>
      </c>
      <c r="G12" s="39" t="str">
        <f>吴川博铺水清!$J$56</f>
        <v>不通过</v>
      </c>
    </row>
    <row r="13" ht="18" customHeight="true" spans="1:7">
      <c r="A13" s="37" t="s">
        <v>22</v>
      </c>
      <c r="B13" s="38">
        <f>霞山工农霞港!$J$54</f>
        <v>86.9375</v>
      </c>
      <c r="C13" s="39" t="str">
        <f>霞山工农霞港!$J$56</f>
        <v>良好</v>
      </c>
      <c r="D13" s="40"/>
      <c r="E13" s="39" t="s">
        <v>23</v>
      </c>
      <c r="F13" s="41">
        <f>吴川博铺香山!$J$54</f>
        <v>79.875</v>
      </c>
      <c r="G13" s="39" t="str">
        <f>吴川博铺香山!$J$56</f>
        <v>不通过</v>
      </c>
    </row>
    <row r="14" ht="18" customHeight="true" spans="1:7">
      <c r="A14" s="37" t="s">
        <v>24</v>
      </c>
      <c r="B14" s="38">
        <f>霞山海滨海宁!$J$54</f>
        <v>80.4375</v>
      </c>
      <c r="C14" s="39" t="str">
        <f>霞山海滨海宁!$J$56</f>
        <v>通过</v>
      </c>
      <c r="D14" s="40"/>
      <c r="E14" s="39" t="s">
        <v>25</v>
      </c>
      <c r="F14" s="41">
        <f>吴川大山江覃榜!$J$54</f>
        <v>48.4375</v>
      </c>
      <c r="G14" s="39" t="str">
        <f>吴川大山江覃榜!$J$56</f>
        <v>不通过</v>
      </c>
    </row>
    <row r="15" ht="18" customHeight="true" spans="1:7">
      <c r="A15" s="37" t="s">
        <v>26</v>
      </c>
      <c r="B15" s="38">
        <f>霞山建设新村场!$J$54</f>
        <v>85.9375</v>
      </c>
      <c r="C15" s="39" t="str">
        <f>霞山建设新村场!$J$56</f>
        <v>良好</v>
      </c>
      <c r="D15" s="40"/>
      <c r="E15" s="39" t="s">
        <v>27</v>
      </c>
      <c r="F15" s="41">
        <f>吴川海滨新兴!$J$54</f>
        <v>83.625</v>
      </c>
      <c r="G15" s="39" t="str">
        <f>吴川海滨新兴!$J$56</f>
        <v>通过</v>
      </c>
    </row>
    <row r="16" ht="18" customHeight="true" spans="1:7">
      <c r="A16" s="39" t="s">
        <v>28</v>
      </c>
      <c r="B16" s="41">
        <f>霞山解放文体!$J$54</f>
        <v>94.625</v>
      </c>
      <c r="C16" s="39" t="str">
        <f>霞山建设新村场!$J$56</f>
        <v>良好</v>
      </c>
      <c r="D16" s="40"/>
      <c r="E16" s="39" t="s">
        <v>29</v>
      </c>
      <c r="F16" s="41">
        <f>吴川梅菉解放!$J$54</f>
        <v>75.5</v>
      </c>
      <c r="G16" s="39" t="str">
        <f>吴川梅菉解放!$J$56</f>
        <v>不通过</v>
      </c>
    </row>
    <row r="17" ht="18" customHeight="true" spans="1:7">
      <c r="A17" s="42" t="s">
        <v>30</v>
      </c>
      <c r="B17" s="43">
        <f>霞山新园录溪!$J$54</f>
        <v>55.625</v>
      </c>
      <c r="C17" s="42" t="str">
        <f>霞山新园录溪!$J$56</f>
        <v>不通过</v>
      </c>
      <c r="D17" s="40"/>
      <c r="E17" s="39" t="s">
        <v>31</v>
      </c>
      <c r="F17" s="41">
        <f>吴川梅菉梅岭!$J$54</f>
        <v>85.25</v>
      </c>
      <c r="G17" s="39" t="str">
        <f>吴川梅菉梅岭!$J$56</f>
        <v>良好</v>
      </c>
    </row>
    <row r="18" ht="18" customHeight="true" spans="1:7">
      <c r="A18" s="42" t="s">
        <v>32</v>
      </c>
      <c r="B18" s="43">
        <f>霞山新园人民中!$J$54</f>
        <v>4.75</v>
      </c>
      <c r="C18" s="42" t="str">
        <f>霞山新园人民中!$J$56</f>
        <v>不通过</v>
      </c>
      <c r="D18" s="40"/>
      <c r="E18" s="39" t="s">
        <v>33</v>
      </c>
      <c r="F18" s="41">
        <f>吴川梅菉新文!$J$54</f>
        <v>75.8125</v>
      </c>
      <c r="G18" s="39" t="str">
        <f>吴川梅菉新文!$J$56</f>
        <v>不通过</v>
      </c>
    </row>
    <row r="19" ht="18" customHeight="true" spans="1:7">
      <c r="A19" s="42" t="s">
        <v>34</v>
      </c>
      <c r="B19" s="43">
        <f>霞山新园文登!$J$54</f>
        <v>42.875</v>
      </c>
      <c r="C19" s="42" t="str">
        <f>霞山新园文登!$J$56</f>
        <v>不通过</v>
      </c>
      <c r="D19" s="40"/>
      <c r="E19" s="39" t="s">
        <v>35</v>
      </c>
      <c r="F19" s="41">
        <f>吴川梅菉沿江!$J$54</f>
        <v>82.1875</v>
      </c>
      <c r="G19" s="39" t="str">
        <f>吴川梅菉沿江!$J$56</f>
        <v>通过</v>
      </c>
    </row>
    <row r="20" ht="18" customHeight="true" spans="1:7">
      <c r="A20" s="42" t="s">
        <v>36</v>
      </c>
      <c r="B20" s="43">
        <f>坡头麻斜麻斜!$J$54</f>
        <v>77.9375</v>
      </c>
      <c r="C20" s="42" t="str">
        <f>坡头麻斜麻斜!$J$56</f>
        <v>不通过</v>
      </c>
      <c r="D20" s="40"/>
      <c r="E20" s="42" t="s">
        <v>37</v>
      </c>
      <c r="F20" s="43">
        <f>吴川塘尾高杨!$J$54</f>
        <v>46.1875</v>
      </c>
      <c r="G20" s="42" t="str">
        <f>吴川塘尾高杨!$J$56</f>
        <v>不通过</v>
      </c>
    </row>
    <row r="21" ht="18" customHeight="true" spans="1:7">
      <c r="A21" s="39" t="s">
        <v>38</v>
      </c>
      <c r="B21" s="41">
        <f>坡头南调海盛!$J$54</f>
        <v>83.8125</v>
      </c>
      <c r="C21" s="39" t="str">
        <f>坡头南调海盛!$J$56</f>
        <v>通过</v>
      </c>
      <c r="D21" s="40"/>
      <c r="E21" s="42" t="s">
        <v>39</v>
      </c>
      <c r="F21" s="43">
        <f>吴川塘尾新城!$J$54</f>
        <v>34.75</v>
      </c>
      <c r="G21" s="42" t="str">
        <f>吴川塘尾新城!$J$56</f>
        <v>不通过</v>
      </c>
    </row>
    <row r="22" ht="18" customHeight="true" spans="1:7">
      <c r="A22" s="37" t="s">
        <v>40</v>
      </c>
      <c r="B22" s="38">
        <f>坡头南调海旺!$J$54</f>
        <v>79.4375</v>
      </c>
      <c r="C22" s="39" t="str">
        <f>坡头南调海旺!$J$56</f>
        <v>不通过</v>
      </c>
      <c r="D22" s="40"/>
      <c r="E22" s="39" t="s">
        <v>41</v>
      </c>
      <c r="F22" s="41">
        <f>遂溪遂城府前!$J$54</f>
        <v>87.6875</v>
      </c>
      <c r="G22" s="39" t="str">
        <f>遂溪遂城府前!$J$56</f>
        <v>良好</v>
      </c>
    </row>
    <row r="23" ht="18" customHeight="true" spans="1:7">
      <c r="A23" s="37" t="s">
        <v>42</v>
      </c>
      <c r="B23" s="38">
        <f>坡头南调海油!$J$54</f>
        <v>84.5625</v>
      </c>
      <c r="C23" s="39" t="str">
        <f>坡头南调海油!$J$56</f>
        <v>通过</v>
      </c>
      <c r="D23" s="40"/>
      <c r="E23" s="39" t="s">
        <v>43</v>
      </c>
      <c r="F23" s="41">
        <f>遂溪遂城农林!$J$54</f>
        <v>83.1875</v>
      </c>
      <c r="G23" s="39" t="str">
        <f>遂溪遂城农林!$J$56</f>
        <v>通过</v>
      </c>
    </row>
    <row r="24" ht="18" customHeight="true" spans="1:7">
      <c r="A24" s="37" t="s">
        <v>44</v>
      </c>
      <c r="B24" s="38">
        <f>经开乐华观海!$J$54</f>
        <v>73.3125</v>
      </c>
      <c r="C24" s="39" t="str">
        <f>经开乐华观海!$J$56</f>
        <v>不通过</v>
      </c>
      <c r="D24" s="40"/>
      <c r="E24" s="39" t="s">
        <v>45</v>
      </c>
      <c r="F24" s="41">
        <f>遂溪遂城中山!$J$54</f>
        <v>83.5625</v>
      </c>
      <c r="G24" s="39" t="str">
        <f>遂溪遂城中山!$J$56</f>
        <v>通过</v>
      </c>
    </row>
    <row r="25" ht="18" customHeight="true" spans="1:7">
      <c r="A25" s="37" t="s">
        <v>46</v>
      </c>
      <c r="B25" s="38">
        <f>经开乐华明哲!$J$54</f>
        <v>81</v>
      </c>
      <c r="C25" s="39" t="str">
        <f>经开乐华明哲!$J$56</f>
        <v>通过</v>
      </c>
      <c r="D25" s="40"/>
      <c r="E25" s="39" t="s">
        <v>47</v>
      </c>
      <c r="F25" s="41">
        <f>徐闻徐城华建!$J$54</f>
        <v>65.9375</v>
      </c>
      <c r="G25" s="39" t="str">
        <f>徐闻徐城华建!$J$56</f>
        <v>不通过</v>
      </c>
    </row>
    <row r="26" ht="9" customHeight="true" spans="1:7">
      <c r="A26" s="32"/>
      <c r="B26" s="32"/>
      <c r="C26" s="32"/>
      <c r="D26" s="34"/>
      <c r="E26" s="34"/>
      <c r="F26" s="34"/>
      <c r="G26" s="34"/>
    </row>
    <row r="27" ht="22.95" customHeight="true" spans="1:7">
      <c r="A27" s="44" t="s">
        <v>48</v>
      </c>
      <c r="B27" s="44"/>
      <c r="C27" s="44"/>
      <c r="D27" s="44"/>
      <c r="E27" s="44"/>
      <c r="F27" s="44"/>
      <c r="G27" s="44"/>
    </row>
    <row r="28" ht="22.95" customHeight="true" spans="1:7">
      <c r="A28" s="44" t="s">
        <v>49</v>
      </c>
      <c r="B28" s="44"/>
      <c r="C28" s="44"/>
      <c r="D28" s="44"/>
      <c r="E28" s="44"/>
      <c r="F28" s="44"/>
      <c r="G28" s="44"/>
    </row>
    <row r="29" ht="22.95" customHeight="true" spans="1:7">
      <c r="A29" s="44" t="s">
        <v>50</v>
      </c>
      <c r="B29" s="44"/>
      <c r="C29" s="44"/>
      <c r="D29" s="44"/>
      <c r="E29" s="44"/>
      <c r="F29" s="44"/>
      <c r="G29" s="44"/>
    </row>
    <row r="30" ht="16.95" customHeight="true"/>
    <row r="31" ht="16.95" customHeight="true"/>
    <row r="32" ht="16.95" customHeight="true" spans="1:7">
      <c r="A32" s="45" t="s">
        <v>51</v>
      </c>
      <c r="B32" s="45"/>
      <c r="C32" s="45"/>
      <c r="D32" s="45"/>
      <c r="E32" s="45"/>
      <c r="F32" s="45"/>
      <c r="G32" s="45"/>
    </row>
    <row r="33" ht="16.95" customHeight="true"/>
    <row r="34" ht="16.95" customHeight="true"/>
    <row r="35" ht="16.95" customHeight="true"/>
    <row r="36" ht="16.95" customHeight="true"/>
    <row r="37" ht="16.95" customHeight="true"/>
    <row r="38" ht="16.95" customHeight="true"/>
    <row r="39" ht="16.95" customHeight="true"/>
    <row r="40" ht="16.95" customHeight="true"/>
    <row r="41" ht="16.95" customHeight="true"/>
    <row r="42" ht="16.95" customHeight="true"/>
    <row r="43" ht="16.95" customHeight="true"/>
    <row r="44" ht="16.95" customHeight="true"/>
    <row r="45" ht="16.95" customHeight="true"/>
    <row r="46" ht="16.95" customHeight="true" spans="1:3">
      <c r="A46" s="34"/>
      <c r="B46" s="34"/>
      <c r="C46" s="34"/>
    </row>
    <row r="47" ht="16.95" customHeight="true" spans="1:3">
      <c r="A47" s="44"/>
      <c r="B47" s="44"/>
      <c r="C47" s="44"/>
    </row>
    <row r="48" spans="1:3">
      <c r="A48" s="44"/>
      <c r="B48" s="44"/>
      <c r="C48" s="44"/>
    </row>
    <row r="49" spans="1:3">
      <c r="A49" s="44"/>
      <c r="B49" s="44"/>
      <c r="C49" s="44"/>
    </row>
  </sheetData>
  <mergeCells count="5">
    <mergeCell ref="A1:G1"/>
    <mergeCell ref="A27:G27"/>
    <mergeCell ref="A28:G28"/>
    <mergeCell ref="A29:G29"/>
    <mergeCell ref="A32:G32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49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0.5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0.5</v>
      </c>
      <c r="H15" s="13">
        <v>2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0.5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0.5</v>
      </c>
      <c r="H19" s="13">
        <v>0</v>
      </c>
      <c r="I19" s="9">
        <v>0</v>
      </c>
      <c r="J19" s="13">
        <v>0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1.5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3.5</v>
      </c>
      <c r="E41" s="9">
        <v>4</v>
      </c>
      <c r="F41" s="13">
        <v>4</v>
      </c>
      <c r="G41" s="9">
        <v>3</v>
      </c>
      <c r="H41" s="13">
        <v>4</v>
      </c>
      <c r="I41" s="9">
        <v>4</v>
      </c>
      <c r="J41" s="13">
        <v>3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88</v>
      </c>
      <c r="D46" s="9">
        <f t="shared" si="0"/>
        <v>91.5</v>
      </c>
      <c r="E46" s="9">
        <f t="shared" si="0"/>
        <v>91.5</v>
      </c>
      <c r="F46" s="9">
        <f t="shared" si="0"/>
        <v>91</v>
      </c>
      <c r="G46" s="9">
        <f t="shared" si="0"/>
        <v>84.5</v>
      </c>
      <c r="H46" s="9">
        <f t="shared" si="0"/>
        <v>90.5</v>
      </c>
      <c r="I46" s="9">
        <f t="shared" si="0"/>
        <v>88.5</v>
      </c>
      <c r="J46" s="9">
        <f t="shared" si="0"/>
        <v>87</v>
      </c>
      <c r="K46" s="9">
        <f t="shared" si="0"/>
        <v>87.5</v>
      </c>
      <c r="L46" s="9">
        <f t="shared" si="0"/>
        <v>88.5</v>
      </c>
    </row>
    <row r="47" spans="1:12">
      <c r="A47" s="14" t="s">
        <v>146</v>
      </c>
      <c r="B47" s="14" t="s">
        <v>147</v>
      </c>
      <c r="C47" s="14">
        <f t="shared" ref="C47:L47" si="1">SUM(C3:C45)</f>
        <v>88</v>
      </c>
      <c r="D47" s="14">
        <f t="shared" si="1"/>
        <v>91.5</v>
      </c>
      <c r="E47" s="14">
        <f t="shared" si="1"/>
        <v>91.5</v>
      </c>
      <c r="F47" s="14">
        <f t="shared" si="1"/>
        <v>91</v>
      </c>
      <c r="G47" s="14">
        <f t="shared" si="1"/>
        <v>84.5</v>
      </c>
      <c r="H47" s="14">
        <f t="shared" si="1"/>
        <v>90.5</v>
      </c>
      <c r="I47" s="14">
        <f t="shared" si="1"/>
        <v>88.5</v>
      </c>
      <c r="J47" s="14">
        <f t="shared" si="1"/>
        <v>87</v>
      </c>
      <c r="K47" s="14">
        <f t="shared" si="1"/>
        <v>87.5</v>
      </c>
      <c r="L47" s="14">
        <f t="shared" si="1"/>
        <v>88.5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89.0625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2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0.5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1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0</v>
      </c>
      <c r="G17" s="9">
        <v>1</v>
      </c>
      <c r="H17" s="13">
        <v>0</v>
      </c>
      <c r="I17" s="9">
        <v>0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1</v>
      </c>
      <c r="H19" s="13">
        <v>0.5</v>
      </c>
      <c r="I19" s="9">
        <v>0</v>
      </c>
      <c r="J19" s="13">
        <v>1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1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0.5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3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1.5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2</v>
      </c>
      <c r="E45" s="9">
        <v>2</v>
      </c>
      <c r="F45" s="13">
        <v>2</v>
      </c>
      <c r="G45" s="9">
        <v>1</v>
      </c>
      <c r="H45" s="13">
        <v>2</v>
      </c>
      <c r="I45" s="9">
        <v>2</v>
      </c>
      <c r="J45" s="13">
        <v>1</v>
      </c>
      <c r="K45" s="9">
        <v>1</v>
      </c>
      <c r="L45" s="13">
        <v>2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86</v>
      </c>
      <c r="D46" s="9">
        <f t="shared" si="0"/>
        <v>90.5</v>
      </c>
      <c r="E46" s="9">
        <f t="shared" si="0"/>
        <v>92</v>
      </c>
      <c r="F46" s="9">
        <f t="shared" si="0"/>
        <v>89</v>
      </c>
      <c r="G46" s="9">
        <f t="shared" si="0"/>
        <v>87</v>
      </c>
      <c r="H46" s="9">
        <f t="shared" si="0"/>
        <v>89.5</v>
      </c>
      <c r="I46" s="9">
        <f t="shared" si="0"/>
        <v>86.5</v>
      </c>
      <c r="J46" s="9">
        <f t="shared" si="0"/>
        <v>88.5</v>
      </c>
      <c r="K46" s="9">
        <f t="shared" si="0"/>
        <v>82</v>
      </c>
      <c r="L46" s="9">
        <f t="shared" si="0"/>
        <v>86.5</v>
      </c>
    </row>
    <row r="47" spans="1:12">
      <c r="A47" s="14" t="s">
        <v>146</v>
      </c>
      <c r="B47" s="14" t="s">
        <v>147</v>
      </c>
      <c r="C47" s="14">
        <f t="shared" ref="C47:L47" si="1">SUM(C3:C45)</f>
        <v>86</v>
      </c>
      <c r="D47" s="14">
        <f t="shared" si="1"/>
        <v>90.5</v>
      </c>
      <c r="E47" s="14">
        <f t="shared" si="1"/>
        <v>92</v>
      </c>
      <c r="F47" s="14">
        <f t="shared" si="1"/>
        <v>89</v>
      </c>
      <c r="G47" s="14">
        <f t="shared" si="1"/>
        <v>87</v>
      </c>
      <c r="H47" s="14">
        <f t="shared" si="1"/>
        <v>89.5</v>
      </c>
      <c r="I47" s="14">
        <f t="shared" si="1"/>
        <v>86.5</v>
      </c>
      <c r="J47" s="14">
        <f t="shared" si="1"/>
        <v>88.5</v>
      </c>
      <c r="K47" s="14">
        <f t="shared" si="1"/>
        <v>82</v>
      </c>
      <c r="L47" s="14">
        <f t="shared" si="1"/>
        <v>86.5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87.9375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2.5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0.5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0</v>
      </c>
      <c r="K19" s="9">
        <v>0.2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2</v>
      </c>
      <c r="E27" s="9">
        <v>2</v>
      </c>
      <c r="F27" s="13">
        <v>2</v>
      </c>
      <c r="G27" s="9">
        <v>1.5</v>
      </c>
      <c r="H27" s="13">
        <v>2</v>
      </c>
      <c r="I27" s="9">
        <v>2</v>
      </c>
      <c r="J27" s="13">
        <v>2</v>
      </c>
      <c r="K27" s="9">
        <v>2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5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2</v>
      </c>
      <c r="F44" s="13">
        <v>2</v>
      </c>
      <c r="G44" s="9">
        <v>2</v>
      </c>
      <c r="H44" s="13">
        <v>1.5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1.5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90.5</v>
      </c>
      <c r="F46" s="9">
        <f t="shared" si="0"/>
        <v>90.5</v>
      </c>
      <c r="G46" s="9">
        <f t="shared" si="0"/>
        <v>84</v>
      </c>
      <c r="H46" s="9">
        <f t="shared" si="0"/>
        <v>86.5</v>
      </c>
      <c r="I46" s="9">
        <f t="shared" si="0"/>
        <v>89.5</v>
      </c>
      <c r="J46" s="9">
        <f t="shared" si="0"/>
        <v>88</v>
      </c>
      <c r="K46" s="9">
        <f t="shared" si="0"/>
        <v>87.7</v>
      </c>
      <c r="L46" s="9">
        <f t="shared" si="0"/>
        <v>86</v>
      </c>
    </row>
    <row r="47" spans="1:12">
      <c r="A47" s="14" t="s">
        <v>146</v>
      </c>
      <c r="B47" s="14" t="s">
        <v>147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90.5</v>
      </c>
      <c r="F47" s="14">
        <f t="shared" si="1"/>
        <v>90.5</v>
      </c>
      <c r="G47" s="14">
        <f t="shared" si="1"/>
        <v>84</v>
      </c>
      <c r="H47" s="14">
        <f t="shared" si="1"/>
        <v>86.5</v>
      </c>
      <c r="I47" s="14">
        <f t="shared" si="1"/>
        <v>89.5</v>
      </c>
      <c r="J47" s="14">
        <f t="shared" si="1"/>
        <v>88</v>
      </c>
      <c r="K47" s="14">
        <f t="shared" si="1"/>
        <v>87.7</v>
      </c>
      <c r="L47" s="14">
        <f t="shared" si="1"/>
        <v>86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87.2125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2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0.5</v>
      </c>
      <c r="G21" s="9">
        <v>1</v>
      </c>
      <c r="H21" s="13">
        <v>0.5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0.5</v>
      </c>
      <c r="D32" s="13">
        <v>1</v>
      </c>
      <c r="E32" s="9">
        <v>1</v>
      </c>
      <c r="F32" s="13">
        <v>1</v>
      </c>
      <c r="G32" s="9">
        <v>0.5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1</v>
      </c>
      <c r="E36" s="9">
        <v>1</v>
      </c>
      <c r="F36" s="13">
        <v>1</v>
      </c>
      <c r="G36" s="9">
        <v>0.5</v>
      </c>
      <c r="H36" s="13">
        <v>1</v>
      </c>
      <c r="I36" s="9">
        <v>0.5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1.5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1.5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83</v>
      </c>
      <c r="D46" s="9">
        <f t="shared" si="0"/>
        <v>84.5</v>
      </c>
      <c r="E46" s="9">
        <f t="shared" si="0"/>
        <v>88.5</v>
      </c>
      <c r="F46" s="9">
        <f t="shared" si="0"/>
        <v>88</v>
      </c>
      <c r="G46" s="9">
        <f t="shared" si="0"/>
        <v>81.5</v>
      </c>
      <c r="H46" s="9">
        <f t="shared" si="0"/>
        <v>87</v>
      </c>
      <c r="I46" s="9">
        <f t="shared" si="0"/>
        <v>86</v>
      </c>
      <c r="J46" s="9">
        <f t="shared" si="0"/>
        <v>87</v>
      </c>
      <c r="K46" s="9">
        <f t="shared" si="0"/>
        <v>85</v>
      </c>
      <c r="L46" s="9">
        <f t="shared" si="0"/>
        <v>91</v>
      </c>
    </row>
    <row r="47" spans="1:12">
      <c r="A47" s="14" t="s">
        <v>146</v>
      </c>
      <c r="B47" s="14" t="s">
        <v>147</v>
      </c>
      <c r="C47" s="14">
        <f t="shared" ref="C47:L47" si="1">SUM(C3:C45)</f>
        <v>83</v>
      </c>
      <c r="D47" s="14">
        <f t="shared" si="1"/>
        <v>84.5</v>
      </c>
      <c r="E47" s="14">
        <f t="shared" si="1"/>
        <v>88.5</v>
      </c>
      <c r="F47" s="14">
        <f t="shared" si="1"/>
        <v>88</v>
      </c>
      <c r="G47" s="14">
        <f t="shared" si="1"/>
        <v>81.5</v>
      </c>
      <c r="H47" s="14">
        <f t="shared" si="1"/>
        <v>87</v>
      </c>
      <c r="I47" s="14">
        <f t="shared" si="1"/>
        <v>86</v>
      </c>
      <c r="J47" s="14">
        <f t="shared" si="1"/>
        <v>87</v>
      </c>
      <c r="K47" s="14">
        <f t="shared" si="1"/>
        <v>85</v>
      </c>
      <c r="L47" s="14">
        <f t="shared" si="1"/>
        <v>91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86.125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15" activePane="bottomRight" state="frozen"/>
      <selection/>
      <selection pane="topRight"/>
      <selection pane="bottomLeft"/>
      <selection pane="bottomRight" activeCell="L55" sqref="L5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1.5</v>
      </c>
      <c r="E9" s="9">
        <v>1</v>
      </c>
      <c r="F9" s="13">
        <v>3</v>
      </c>
      <c r="G9" s="9">
        <v>0</v>
      </c>
      <c r="H9" s="13">
        <v>3</v>
      </c>
      <c r="I9" s="9">
        <v>3</v>
      </c>
      <c r="J9" s="13">
        <v>1</v>
      </c>
      <c r="K9" s="9">
        <v>0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3</v>
      </c>
      <c r="G10" s="9">
        <v>3</v>
      </c>
      <c r="H10" s="13">
        <v>3</v>
      </c>
      <c r="I10" s="9">
        <v>1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</v>
      </c>
      <c r="H17" s="13">
        <v>0.5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1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0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1</v>
      </c>
      <c r="G27" s="9">
        <v>3</v>
      </c>
      <c r="H27" s="13">
        <v>3</v>
      </c>
      <c r="I27" s="9">
        <v>1</v>
      </c>
      <c r="J27" s="13">
        <v>1</v>
      </c>
      <c r="K27" s="9">
        <v>0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1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1.5</v>
      </c>
      <c r="K44" s="9">
        <v>1.5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1.5</v>
      </c>
      <c r="K45" s="9">
        <v>1.5</v>
      </c>
      <c r="L45" s="13">
        <v>2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81</v>
      </c>
      <c r="F46" s="9">
        <f t="shared" si="0"/>
        <v>86</v>
      </c>
      <c r="G46" s="9">
        <f t="shared" si="0"/>
        <v>75</v>
      </c>
      <c r="H46" s="9">
        <f t="shared" si="0"/>
        <v>87.5</v>
      </c>
      <c r="I46" s="9">
        <f t="shared" si="0"/>
        <v>85</v>
      </c>
      <c r="J46" s="9">
        <f t="shared" si="0"/>
        <v>82</v>
      </c>
      <c r="K46" s="9">
        <f t="shared" si="0"/>
        <v>76</v>
      </c>
      <c r="L46" s="9">
        <f t="shared" si="0"/>
        <v>78</v>
      </c>
    </row>
    <row r="47" spans="1:12">
      <c r="A47" s="14" t="s">
        <v>146</v>
      </c>
      <c r="B47" s="14" t="s">
        <v>147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81</v>
      </c>
      <c r="F47" s="14">
        <f t="shared" si="1"/>
        <v>86</v>
      </c>
      <c r="G47" s="14">
        <f t="shared" si="1"/>
        <v>75</v>
      </c>
      <c r="H47" s="14">
        <f t="shared" si="1"/>
        <v>87.5</v>
      </c>
      <c r="I47" s="14">
        <f t="shared" si="1"/>
        <v>85</v>
      </c>
      <c r="J47" s="14">
        <f t="shared" si="1"/>
        <v>82</v>
      </c>
      <c r="K47" s="14">
        <f t="shared" si="1"/>
        <v>76</v>
      </c>
      <c r="L47" s="14">
        <f t="shared" si="1"/>
        <v>78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82.1875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13">
        <v>0</v>
      </c>
      <c r="F8" s="13">
        <v>3</v>
      </c>
      <c r="G8" s="9">
        <v>0</v>
      </c>
      <c r="H8" s="13">
        <v>3</v>
      </c>
      <c r="I8" s="9">
        <v>0</v>
      </c>
      <c r="J8" s="13">
        <v>0</v>
      </c>
      <c r="K8" s="13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13">
        <v>0</v>
      </c>
      <c r="F9" s="13">
        <v>3</v>
      </c>
      <c r="G9" s="9">
        <v>0</v>
      </c>
      <c r="H9" s="13">
        <v>3</v>
      </c>
      <c r="I9" s="9">
        <v>0</v>
      </c>
      <c r="J9" s="13">
        <v>0</v>
      </c>
      <c r="K9" s="13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0</v>
      </c>
      <c r="E10" s="13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13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1.5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13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</v>
      </c>
      <c r="D13" s="13">
        <v>1</v>
      </c>
      <c r="E13" s="9">
        <v>1</v>
      </c>
      <c r="F13" s="13">
        <v>1</v>
      </c>
      <c r="G13" s="9">
        <v>1</v>
      </c>
      <c r="H13" s="13">
        <v>1</v>
      </c>
      <c r="I13" s="9">
        <v>1</v>
      </c>
      <c r="J13" s="13">
        <v>1</v>
      </c>
      <c r="K13" s="9">
        <v>1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0</v>
      </c>
      <c r="F17" s="13">
        <v>1</v>
      </c>
      <c r="G17" s="9">
        <v>0</v>
      </c>
      <c r="H17" s="13">
        <v>0.5</v>
      </c>
      <c r="I17" s="9">
        <v>1</v>
      </c>
      <c r="J17" s="13">
        <v>0</v>
      </c>
      <c r="K17" s="13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</v>
      </c>
      <c r="E18" s="9">
        <v>0</v>
      </c>
      <c r="F18" s="13">
        <v>1</v>
      </c>
      <c r="G18" s="9">
        <v>1</v>
      </c>
      <c r="H18" s="13">
        <v>1</v>
      </c>
      <c r="I18" s="9">
        <v>1</v>
      </c>
      <c r="J18" s="13">
        <v>0.5</v>
      </c>
      <c r="K18" s="13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0.5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2</v>
      </c>
      <c r="F23" s="13">
        <v>2</v>
      </c>
      <c r="G23" s="9">
        <v>0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1</v>
      </c>
      <c r="F26" s="13">
        <v>0</v>
      </c>
      <c r="G26" s="9">
        <v>1</v>
      </c>
      <c r="H26" s="13">
        <v>1</v>
      </c>
      <c r="I26" s="9">
        <v>1</v>
      </c>
      <c r="J26" s="13">
        <v>0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2</v>
      </c>
      <c r="F27" s="13">
        <v>1</v>
      </c>
      <c r="G27" s="9">
        <v>3</v>
      </c>
      <c r="H27" s="13">
        <v>3</v>
      </c>
      <c r="I27" s="9">
        <v>1.5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1</v>
      </c>
      <c r="F28" s="13">
        <v>2</v>
      </c>
      <c r="G28" s="9">
        <v>0.5</v>
      </c>
      <c r="H28" s="13">
        <v>1</v>
      </c>
      <c r="I28" s="9">
        <v>2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13">
        <v>0</v>
      </c>
      <c r="F31" s="13">
        <v>1</v>
      </c>
      <c r="G31" s="13">
        <v>0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13">
        <v>0</v>
      </c>
      <c r="F32" s="13">
        <v>1</v>
      </c>
      <c r="G32" s="13">
        <v>0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2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1</v>
      </c>
      <c r="H35" s="13">
        <v>3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0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1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3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3</v>
      </c>
      <c r="K45" s="9">
        <v>1.5</v>
      </c>
      <c r="L45" s="13">
        <v>2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77</v>
      </c>
      <c r="D46" s="9">
        <f t="shared" si="0"/>
        <v>76.5</v>
      </c>
      <c r="E46" s="9">
        <f t="shared" si="0"/>
        <v>76</v>
      </c>
      <c r="F46" s="9">
        <f t="shared" si="0"/>
        <v>93</v>
      </c>
      <c r="G46" s="9">
        <f t="shared" si="0"/>
        <v>63</v>
      </c>
      <c r="H46" s="9">
        <f t="shared" si="0"/>
        <v>90</v>
      </c>
      <c r="I46" s="9">
        <f t="shared" si="0"/>
        <v>77</v>
      </c>
      <c r="J46" s="9">
        <f t="shared" si="0"/>
        <v>72</v>
      </c>
      <c r="K46" s="9">
        <f t="shared" si="0"/>
        <v>66.5</v>
      </c>
      <c r="L46" s="9">
        <f t="shared" si="0"/>
        <v>71.5</v>
      </c>
    </row>
    <row r="47" spans="1:12">
      <c r="A47" s="14" t="s">
        <v>146</v>
      </c>
      <c r="B47" s="14" t="s">
        <v>147</v>
      </c>
      <c r="C47" s="14">
        <f t="shared" ref="C47:L47" si="1">SUM(C3:C45)</f>
        <v>77</v>
      </c>
      <c r="D47" s="14">
        <f t="shared" si="1"/>
        <v>76.5</v>
      </c>
      <c r="E47" s="14">
        <f t="shared" si="1"/>
        <v>76</v>
      </c>
      <c r="F47" s="14">
        <f t="shared" si="1"/>
        <v>93</v>
      </c>
      <c r="G47" s="14">
        <f t="shared" si="1"/>
        <v>63</v>
      </c>
      <c r="H47" s="14">
        <f t="shared" si="1"/>
        <v>90</v>
      </c>
      <c r="I47" s="14">
        <f t="shared" si="1"/>
        <v>77</v>
      </c>
      <c r="J47" s="14">
        <f t="shared" si="1"/>
        <v>72</v>
      </c>
      <c r="K47" s="14">
        <f t="shared" si="1"/>
        <v>66.5</v>
      </c>
      <c r="L47" s="14">
        <f t="shared" si="1"/>
        <v>71.5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75.8125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3</v>
      </c>
      <c r="J10" s="13">
        <v>2</v>
      </c>
      <c r="K10" s="9">
        <v>0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3</v>
      </c>
      <c r="D11" s="13">
        <v>1.5</v>
      </c>
      <c r="E11" s="9">
        <v>3</v>
      </c>
      <c r="F11" s="13">
        <v>3</v>
      </c>
      <c r="G11" s="9">
        <v>1</v>
      </c>
      <c r="H11" s="13">
        <v>3</v>
      </c>
      <c r="I11" s="9">
        <v>3</v>
      </c>
      <c r="J11" s="13">
        <v>1</v>
      </c>
      <c r="K11" s="9">
        <v>0</v>
      </c>
      <c r="L11" s="13">
        <v>3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2</v>
      </c>
      <c r="F27" s="13">
        <v>1</v>
      </c>
      <c r="G27" s="9">
        <v>2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2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83</v>
      </c>
      <c r="D46" s="9">
        <f t="shared" si="0"/>
        <v>85.5</v>
      </c>
      <c r="E46" s="9">
        <f t="shared" si="0"/>
        <v>87</v>
      </c>
      <c r="F46" s="9">
        <f t="shared" si="0"/>
        <v>87</v>
      </c>
      <c r="G46" s="9">
        <f t="shared" si="0"/>
        <v>83</v>
      </c>
      <c r="H46" s="9">
        <f t="shared" si="0"/>
        <v>90</v>
      </c>
      <c r="I46" s="9">
        <f t="shared" si="0"/>
        <v>86.5</v>
      </c>
      <c r="J46" s="9">
        <f t="shared" si="0"/>
        <v>84</v>
      </c>
      <c r="K46" s="9">
        <f t="shared" si="0"/>
        <v>78</v>
      </c>
      <c r="L46" s="9">
        <f t="shared" si="0"/>
        <v>86</v>
      </c>
    </row>
    <row r="47" spans="1:12">
      <c r="A47" s="14" t="s">
        <v>146</v>
      </c>
      <c r="B47" s="14" t="s">
        <v>147</v>
      </c>
      <c r="C47" s="14">
        <f t="shared" ref="C47:L47" si="1">SUM(C3:C45)</f>
        <v>83</v>
      </c>
      <c r="D47" s="14">
        <f t="shared" si="1"/>
        <v>85.5</v>
      </c>
      <c r="E47" s="14">
        <f t="shared" si="1"/>
        <v>87</v>
      </c>
      <c r="F47" s="14">
        <f t="shared" si="1"/>
        <v>87</v>
      </c>
      <c r="G47" s="14">
        <f t="shared" si="1"/>
        <v>83</v>
      </c>
      <c r="H47" s="14">
        <f t="shared" si="1"/>
        <v>90</v>
      </c>
      <c r="I47" s="14">
        <f t="shared" si="1"/>
        <v>86.5</v>
      </c>
      <c r="J47" s="14">
        <f t="shared" si="1"/>
        <v>84</v>
      </c>
      <c r="K47" s="14">
        <f t="shared" si="1"/>
        <v>78</v>
      </c>
      <c r="L47" s="14">
        <f t="shared" si="1"/>
        <v>86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J50" sqref="J50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1</v>
      </c>
      <c r="F10" s="13">
        <v>3</v>
      </c>
      <c r="G10" s="9">
        <v>1</v>
      </c>
      <c r="H10" s="13">
        <v>3</v>
      </c>
      <c r="I10" s="9">
        <v>3</v>
      </c>
      <c r="J10" s="13">
        <v>2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2</v>
      </c>
      <c r="I14" s="9">
        <v>2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0</v>
      </c>
      <c r="F16" s="13">
        <v>2</v>
      </c>
      <c r="G16" s="9">
        <v>0</v>
      </c>
      <c r="H16" s="13">
        <v>2</v>
      </c>
      <c r="I16" s="9">
        <v>2</v>
      </c>
      <c r="J16" s="13">
        <v>2</v>
      </c>
      <c r="K16" s="9">
        <v>2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0.5</v>
      </c>
      <c r="E19" s="9">
        <v>0</v>
      </c>
      <c r="F19" s="13">
        <v>1</v>
      </c>
      <c r="G19" s="9">
        <v>0</v>
      </c>
      <c r="H19" s="13">
        <v>0</v>
      </c>
      <c r="I19" s="9">
        <v>0.5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2</v>
      </c>
      <c r="I22" s="9">
        <v>2</v>
      </c>
      <c r="J22" s="13">
        <v>1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0</v>
      </c>
      <c r="F33" s="13">
        <v>1</v>
      </c>
      <c r="G33" s="9">
        <v>0</v>
      </c>
      <c r="H33" s="13">
        <v>2</v>
      </c>
      <c r="I33" s="9">
        <v>2</v>
      </c>
      <c r="J33" s="13">
        <v>0.5</v>
      </c>
      <c r="K33" s="9">
        <v>0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1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6</v>
      </c>
      <c r="E35" s="9">
        <v>0</v>
      </c>
      <c r="F35" s="13">
        <v>2</v>
      </c>
      <c r="G35" s="9">
        <v>0</v>
      </c>
      <c r="H35" s="13">
        <v>6</v>
      </c>
      <c r="I35" s="9">
        <v>6</v>
      </c>
      <c r="J35" s="13">
        <v>1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</v>
      </c>
      <c r="E36" s="9">
        <v>1</v>
      </c>
      <c r="F36" s="13">
        <v>2</v>
      </c>
      <c r="G36" s="9">
        <v>1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13">
        <v>0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66</v>
      </c>
      <c r="D46" s="9">
        <f t="shared" si="0"/>
        <v>84.5</v>
      </c>
      <c r="E46" s="9">
        <f t="shared" si="0"/>
        <v>66.5</v>
      </c>
      <c r="F46" s="9">
        <f t="shared" si="0"/>
        <v>84</v>
      </c>
      <c r="G46" s="9">
        <f t="shared" si="0"/>
        <v>65.5</v>
      </c>
      <c r="H46" s="9">
        <f t="shared" si="0"/>
        <v>90</v>
      </c>
      <c r="I46" s="9">
        <f t="shared" si="0"/>
        <v>87</v>
      </c>
      <c r="J46" s="9">
        <f t="shared" si="0"/>
        <v>70.5</v>
      </c>
      <c r="K46" s="9">
        <f t="shared" si="0"/>
        <v>74.5</v>
      </c>
      <c r="L46" s="9">
        <f t="shared" si="0"/>
        <v>71</v>
      </c>
    </row>
    <row r="47" spans="1:12">
      <c r="A47" s="14" t="s">
        <v>146</v>
      </c>
      <c r="B47" s="14" t="s">
        <v>147</v>
      </c>
      <c r="C47" s="14">
        <f t="shared" ref="C47:L47" si="1">SUM(C3:C45)</f>
        <v>66</v>
      </c>
      <c r="D47" s="14">
        <f t="shared" si="1"/>
        <v>84.5</v>
      </c>
      <c r="E47" s="14">
        <f t="shared" si="1"/>
        <v>66.5</v>
      </c>
      <c r="F47" s="14">
        <f t="shared" si="1"/>
        <v>84</v>
      </c>
      <c r="G47" s="14">
        <f t="shared" si="1"/>
        <v>65.5</v>
      </c>
      <c r="H47" s="14">
        <f t="shared" si="1"/>
        <v>90</v>
      </c>
      <c r="I47" s="14">
        <f t="shared" si="1"/>
        <v>87</v>
      </c>
      <c r="J47" s="14">
        <f t="shared" si="1"/>
        <v>70.5</v>
      </c>
      <c r="K47" s="14">
        <f t="shared" si="1"/>
        <v>74.5</v>
      </c>
      <c r="L47" s="14">
        <f t="shared" si="1"/>
        <v>71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75.5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3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3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2</v>
      </c>
      <c r="F10" s="13">
        <v>3</v>
      </c>
      <c r="G10" s="9">
        <v>1.5</v>
      </c>
      <c r="H10" s="13">
        <v>3</v>
      </c>
      <c r="I10" s="9">
        <v>2</v>
      </c>
      <c r="J10" s="13">
        <v>2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1.5</v>
      </c>
      <c r="J26" s="13">
        <v>2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3</v>
      </c>
      <c r="E27" s="9">
        <v>1</v>
      </c>
      <c r="F27" s="13">
        <v>1</v>
      </c>
      <c r="G27" s="9">
        <v>1</v>
      </c>
      <c r="H27" s="13">
        <v>3</v>
      </c>
      <c r="I27" s="9">
        <v>0.5</v>
      </c>
      <c r="J27" s="13">
        <v>1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0.5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2</v>
      </c>
      <c r="G38" s="9">
        <v>0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4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1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0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1</v>
      </c>
      <c r="H45" s="13">
        <v>3</v>
      </c>
      <c r="I45" s="9">
        <v>3</v>
      </c>
      <c r="J45" s="13">
        <v>1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68.5</v>
      </c>
      <c r="D46" s="9">
        <f t="shared" si="0"/>
        <v>82.5</v>
      </c>
      <c r="E46" s="9">
        <f t="shared" si="0"/>
        <v>82</v>
      </c>
      <c r="F46" s="9">
        <f t="shared" si="0"/>
        <v>91</v>
      </c>
      <c r="G46" s="9">
        <f t="shared" si="0"/>
        <v>75.5</v>
      </c>
      <c r="H46" s="9">
        <f t="shared" si="0"/>
        <v>95</v>
      </c>
      <c r="I46" s="9">
        <f t="shared" si="0"/>
        <v>86</v>
      </c>
      <c r="J46" s="9">
        <f t="shared" si="0"/>
        <v>80</v>
      </c>
      <c r="K46" s="9">
        <f t="shared" si="0"/>
        <v>73.5</v>
      </c>
      <c r="L46" s="9">
        <f t="shared" si="0"/>
        <v>68.5</v>
      </c>
    </row>
    <row r="47" spans="1:12">
      <c r="A47" s="14" t="s">
        <v>146</v>
      </c>
      <c r="B47" s="14" t="s">
        <v>147</v>
      </c>
      <c r="C47" s="14">
        <f t="shared" ref="C47:L47" si="1">SUM(C3:C45)</f>
        <v>68.5</v>
      </c>
      <c r="D47" s="14">
        <f t="shared" si="1"/>
        <v>82.5</v>
      </c>
      <c r="E47" s="14">
        <f t="shared" si="1"/>
        <v>82</v>
      </c>
      <c r="F47" s="14">
        <f t="shared" si="1"/>
        <v>91</v>
      </c>
      <c r="G47" s="14">
        <f t="shared" si="1"/>
        <v>75.5</v>
      </c>
      <c r="H47" s="14">
        <f t="shared" si="1"/>
        <v>95</v>
      </c>
      <c r="I47" s="14">
        <f t="shared" si="1"/>
        <v>86</v>
      </c>
      <c r="J47" s="14">
        <f t="shared" si="1"/>
        <v>80</v>
      </c>
      <c r="K47" s="14">
        <f t="shared" si="1"/>
        <v>73.5</v>
      </c>
      <c r="L47" s="14">
        <f t="shared" si="1"/>
        <v>68.5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79.875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F42" sqref="F4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2</v>
      </c>
      <c r="K6" s="9">
        <v>2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1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1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2</v>
      </c>
      <c r="G20" s="9">
        <v>1</v>
      </c>
      <c r="H20" s="13">
        <v>2</v>
      </c>
      <c r="I20" s="9">
        <v>1</v>
      </c>
      <c r="J20" s="13">
        <v>1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0.5</v>
      </c>
      <c r="E21" s="9">
        <v>0.5</v>
      </c>
      <c r="F21" s="13">
        <v>1</v>
      </c>
      <c r="G21" s="9">
        <v>0.5</v>
      </c>
      <c r="H21" s="13">
        <v>1</v>
      </c>
      <c r="I21" s="9">
        <v>1</v>
      </c>
      <c r="J21" s="13">
        <v>1</v>
      </c>
      <c r="K21" s="9">
        <v>1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2</v>
      </c>
      <c r="I24" s="9">
        <v>0</v>
      </c>
      <c r="J24" s="13">
        <v>1</v>
      </c>
      <c r="K24" s="9">
        <v>0</v>
      </c>
      <c r="L24" s="13">
        <v>0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0.5</v>
      </c>
      <c r="D27" s="13">
        <v>0</v>
      </c>
      <c r="E27" s="9">
        <v>1</v>
      </c>
      <c r="F27" s="13">
        <v>0</v>
      </c>
      <c r="G27" s="9">
        <v>0</v>
      </c>
      <c r="H27" s="13">
        <v>1</v>
      </c>
      <c r="I27" s="9">
        <v>0.5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0</v>
      </c>
      <c r="J28" s="13">
        <v>0.5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0</v>
      </c>
      <c r="K30" s="9">
        <v>1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0</v>
      </c>
      <c r="H31" s="13">
        <v>1</v>
      </c>
      <c r="I31" s="9">
        <v>1</v>
      </c>
      <c r="J31" s="13">
        <v>0</v>
      </c>
      <c r="K31" s="9">
        <v>1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1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1</v>
      </c>
      <c r="F33" s="13">
        <v>0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6</v>
      </c>
      <c r="F35" s="13">
        <v>3</v>
      </c>
      <c r="G35" s="9">
        <v>3</v>
      </c>
      <c r="H35" s="13">
        <v>6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0.5</v>
      </c>
      <c r="D38" s="13">
        <v>0</v>
      </c>
      <c r="E38" s="9">
        <v>0.5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</v>
      </c>
      <c r="E43" s="9">
        <v>2</v>
      </c>
      <c r="F43" s="13">
        <v>4</v>
      </c>
      <c r="G43" s="9">
        <v>0</v>
      </c>
      <c r="H43" s="13">
        <v>4</v>
      </c>
      <c r="I43" s="9">
        <v>4</v>
      </c>
      <c r="J43" s="13">
        <v>0</v>
      </c>
      <c r="K43" s="9">
        <v>0</v>
      </c>
      <c r="L43" s="13">
        <v>1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66.5</v>
      </c>
      <c r="D46" s="9">
        <f t="shared" si="0"/>
        <v>71</v>
      </c>
      <c r="E46" s="9">
        <f t="shared" si="0"/>
        <v>75.5</v>
      </c>
      <c r="F46" s="9">
        <f t="shared" si="0"/>
        <v>81</v>
      </c>
      <c r="G46" s="9">
        <f t="shared" si="0"/>
        <v>62</v>
      </c>
      <c r="H46" s="9">
        <f t="shared" si="0"/>
        <v>92</v>
      </c>
      <c r="I46" s="9">
        <f t="shared" si="0"/>
        <v>79</v>
      </c>
      <c r="J46" s="9">
        <f t="shared" si="0"/>
        <v>63</v>
      </c>
      <c r="K46" s="9">
        <f t="shared" si="0"/>
        <v>65.5</v>
      </c>
      <c r="L46" s="9">
        <f t="shared" si="0"/>
        <v>60</v>
      </c>
    </row>
    <row r="47" spans="1:12">
      <c r="A47" s="14" t="s">
        <v>146</v>
      </c>
      <c r="B47" s="14" t="s">
        <v>147</v>
      </c>
      <c r="C47" s="14">
        <f t="shared" ref="C47:L47" si="1">SUM(C3:C45)</f>
        <v>66.5</v>
      </c>
      <c r="D47" s="14">
        <f t="shared" si="1"/>
        <v>71</v>
      </c>
      <c r="E47" s="14">
        <f t="shared" si="1"/>
        <v>75.5</v>
      </c>
      <c r="F47" s="14">
        <f t="shared" si="1"/>
        <v>81</v>
      </c>
      <c r="G47" s="14">
        <f t="shared" si="1"/>
        <v>62</v>
      </c>
      <c r="H47" s="14">
        <f t="shared" si="1"/>
        <v>92</v>
      </c>
      <c r="I47" s="14">
        <f t="shared" si="1"/>
        <v>79</v>
      </c>
      <c r="J47" s="14">
        <f t="shared" si="1"/>
        <v>63</v>
      </c>
      <c r="K47" s="14">
        <f t="shared" si="1"/>
        <v>65.5</v>
      </c>
      <c r="L47" s="14">
        <f t="shared" si="1"/>
        <v>60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70.4375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view="pageBreakPreview" zoomScale="85" zoomScaleNormal="100" zoomScaleSheetLayoutView="85" workbookViewId="0">
      <selection activeCell="C11" sqref="C11"/>
    </sheetView>
  </sheetViews>
  <sheetFormatPr defaultColWidth="9" defaultRowHeight="18.75"/>
  <cols>
    <col min="1" max="1" width="5.88333333333333" style="23" customWidth="true"/>
    <col min="2" max="2" width="6.88333333333333" style="23" customWidth="true"/>
    <col min="3" max="3" width="21.8833333333333" style="23" customWidth="true"/>
    <col min="4" max="13" width="11.1083333333333" style="23" customWidth="true"/>
    <col min="14" max="16384" width="9" style="23"/>
  </cols>
  <sheetData>
    <row r="1" s="22" customFormat="true" ht="45" customHeight="true" spans="1:13">
      <c r="A1" s="24" t="s">
        <v>52</v>
      </c>
      <c r="B1" s="24" t="s">
        <v>53</v>
      </c>
      <c r="C1" s="24" t="s">
        <v>1</v>
      </c>
      <c r="D1" s="24" t="s">
        <v>54</v>
      </c>
      <c r="E1" s="24" t="s">
        <v>55</v>
      </c>
      <c r="F1" s="24" t="s">
        <v>56</v>
      </c>
      <c r="G1" s="24" t="s">
        <v>57</v>
      </c>
      <c r="H1" s="24" t="s">
        <v>58</v>
      </c>
      <c r="I1" s="24" t="s">
        <v>59</v>
      </c>
      <c r="J1" s="24" t="s">
        <v>60</v>
      </c>
      <c r="K1" s="24" t="s">
        <v>61</v>
      </c>
      <c r="L1" s="24" t="s">
        <v>62</v>
      </c>
      <c r="M1" s="24" t="s">
        <v>62</v>
      </c>
    </row>
    <row r="2" ht="51" customHeight="true" spans="1:13">
      <c r="A2" s="25" t="s">
        <v>63</v>
      </c>
      <c r="B2" s="26">
        <v>1</v>
      </c>
      <c r="C2" s="27" t="s">
        <v>64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51" customHeight="true" spans="1:13">
      <c r="A3" s="29"/>
      <c r="B3" s="26">
        <v>2</v>
      </c>
      <c r="C3" s="27" t="s">
        <v>65</v>
      </c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51" customHeight="true" spans="1:13">
      <c r="A4" s="29"/>
      <c r="B4" s="26">
        <v>3</v>
      </c>
      <c r="C4" s="27" t="s">
        <v>66</v>
      </c>
      <c r="D4" s="28"/>
      <c r="E4" s="28"/>
      <c r="F4" s="28"/>
      <c r="G4" s="28"/>
      <c r="H4" s="28"/>
      <c r="I4" s="28"/>
      <c r="J4" s="28"/>
      <c r="K4" s="28"/>
      <c r="L4" s="28"/>
      <c r="M4" s="28"/>
    </row>
    <row r="5" ht="51" customHeight="true" spans="1:13">
      <c r="A5" s="29"/>
      <c r="B5" s="26">
        <v>4</v>
      </c>
      <c r="C5" s="27" t="s">
        <v>67</v>
      </c>
      <c r="D5" s="28"/>
      <c r="E5" s="28"/>
      <c r="F5" s="28"/>
      <c r="G5" s="28"/>
      <c r="H5" s="28"/>
      <c r="I5" s="28"/>
      <c r="J5" s="28"/>
      <c r="K5" s="28"/>
      <c r="L5" s="28"/>
      <c r="M5" s="28"/>
    </row>
    <row r="6" ht="51" customHeight="true" spans="1:13">
      <c r="A6" s="29"/>
      <c r="B6" s="26">
        <v>5</v>
      </c>
      <c r="C6" s="27" t="s">
        <v>68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51" customHeight="true" spans="1:13">
      <c r="A7" s="29"/>
      <c r="B7" s="26">
        <v>6</v>
      </c>
      <c r="C7" s="27" t="s">
        <v>69</v>
      </c>
      <c r="D7" s="28"/>
      <c r="E7" s="28"/>
      <c r="F7" s="28"/>
      <c r="G7" s="28"/>
      <c r="H7" s="28"/>
      <c r="I7" s="28"/>
      <c r="J7" s="28"/>
      <c r="K7" s="28"/>
      <c r="L7" s="28"/>
      <c r="M7" s="28"/>
    </row>
    <row r="8" ht="51" customHeight="true" spans="1:13">
      <c r="A8" s="29"/>
      <c r="B8" s="26">
        <v>7</v>
      </c>
      <c r="C8" s="27" t="s">
        <v>70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ht="51" customHeight="true" spans="1:13">
      <c r="A9" s="29"/>
      <c r="B9" s="26">
        <v>8</v>
      </c>
      <c r="C9" s="27" t="s">
        <v>71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ht="51" customHeight="true" spans="1:13">
      <c r="A10" s="29"/>
      <c r="B10" s="26">
        <v>9</v>
      </c>
      <c r="C10" s="27" t="s">
        <v>72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ht="51" customHeight="true" spans="1:13">
      <c r="A11" s="30"/>
      <c r="B11" s="26">
        <v>10</v>
      </c>
      <c r="C11" s="27" t="s">
        <v>73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ht="51" customHeight="true" spans="1:13">
      <c r="A12" s="25" t="s">
        <v>74</v>
      </c>
      <c r="B12" s="26">
        <v>1</v>
      </c>
      <c r="C12" s="27" t="s">
        <v>75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ht="51" customHeight="true" spans="1:13">
      <c r="A13" s="30"/>
      <c r="B13" s="26">
        <v>2</v>
      </c>
      <c r="C13" s="27" t="s">
        <v>76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ht="51" customHeight="true" spans="1:13">
      <c r="A14" s="25" t="s">
        <v>77</v>
      </c>
      <c r="B14" s="26">
        <v>1</v>
      </c>
      <c r="C14" s="27" t="s">
        <v>78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51" customHeight="true" spans="1:13">
      <c r="A15" s="29"/>
      <c r="B15" s="26">
        <v>2</v>
      </c>
      <c r="C15" s="27" t="s">
        <v>79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ht="51" customHeight="true" spans="1:13">
      <c r="A16" s="29"/>
      <c r="B16" s="26">
        <v>3</v>
      </c>
      <c r="C16" s="27" t="s">
        <v>80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ht="51" customHeight="true" spans="1:13">
      <c r="A17" s="29"/>
      <c r="B17" s="26">
        <v>4</v>
      </c>
      <c r="C17" s="27" t="s">
        <v>81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51" customHeight="true" spans="1:13">
      <c r="A18" s="29"/>
      <c r="B18" s="26">
        <v>5</v>
      </c>
      <c r="C18" s="27" t="s">
        <v>82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ht="51" customHeight="true" spans="1:13">
      <c r="A19" s="29"/>
      <c r="B19" s="26">
        <v>6</v>
      </c>
      <c r="C19" s="27" t="s">
        <v>83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ht="51" customHeight="true" spans="1:13">
      <c r="A20" s="29"/>
      <c r="B20" s="26">
        <v>7</v>
      </c>
      <c r="C20" s="27" t="s">
        <v>84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ht="51" customHeight="true" spans="1:13">
      <c r="A21" s="29"/>
      <c r="B21" s="26">
        <v>8</v>
      </c>
      <c r="C21" s="27" t="s">
        <v>85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ht="51" customHeight="true" spans="1:13">
      <c r="A22" s="29"/>
      <c r="B22" s="26">
        <v>9</v>
      </c>
      <c r="C22" s="27" t="s">
        <v>86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ht="51" customHeight="true" spans="1:13">
      <c r="A23" s="30"/>
      <c r="B23" s="26">
        <v>10</v>
      </c>
      <c r="C23" s="27" t="s">
        <v>87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3">
    <mergeCell ref="A2:A11"/>
    <mergeCell ref="A12:A13"/>
    <mergeCell ref="A14:A23"/>
  </mergeCells>
  <printOptions horizontalCentered="true"/>
  <pageMargins left="0.314583333333333" right="0.314583333333333" top="0.354166666666667" bottom="0.236111111111111" header="0.275" footer="0.196527777777778"/>
  <pageSetup paperSize="9" scale="68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2</v>
      </c>
      <c r="I10" s="9">
        <v>2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0</v>
      </c>
      <c r="F15" s="13">
        <v>2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1</v>
      </c>
      <c r="G17" s="9">
        <v>1</v>
      </c>
      <c r="H17" s="13">
        <v>0</v>
      </c>
      <c r="I17" s="9">
        <v>0</v>
      </c>
      <c r="J17" s="13">
        <v>0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1</v>
      </c>
      <c r="F20" s="13">
        <v>1</v>
      </c>
      <c r="G20" s="9">
        <v>1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0</v>
      </c>
      <c r="F22" s="13">
        <v>2</v>
      </c>
      <c r="G22" s="9">
        <v>0</v>
      </c>
      <c r="H22" s="13">
        <v>2</v>
      </c>
      <c r="I22" s="9">
        <v>0</v>
      </c>
      <c r="J22" s="13">
        <v>0</v>
      </c>
      <c r="K22" s="9">
        <v>2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1</v>
      </c>
      <c r="E23" s="9">
        <v>0</v>
      </c>
      <c r="F23" s="13">
        <v>2</v>
      </c>
      <c r="G23" s="9">
        <v>0</v>
      </c>
      <c r="H23" s="13">
        <v>2</v>
      </c>
      <c r="I23" s="9">
        <v>0</v>
      </c>
      <c r="J23" s="13">
        <v>0</v>
      </c>
      <c r="K23" s="9">
        <v>2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1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1</v>
      </c>
      <c r="E27" s="9">
        <v>0</v>
      </c>
      <c r="F27" s="13">
        <v>0</v>
      </c>
      <c r="G27" s="9">
        <v>0</v>
      </c>
      <c r="H27" s="13">
        <v>1</v>
      </c>
      <c r="I27" s="9">
        <v>0</v>
      </c>
      <c r="J27" s="13">
        <v>0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1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1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0</v>
      </c>
      <c r="G33" s="9">
        <v>0</v>
      </c>
      <c r="H33" s="13">
        <v>1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0</v>
      </c>
      <c r="F34" s="13">
        <v>0</v>
      </c>
      <c r="G34" s="9">
        <v>0</v>
      </c>
      <c r="H34" s="13">
        <v>1</v>
      </c>
      <c r="I34" s="9">
        <v>1</v>
      </c>
      <c r="J34" s="13">
        <v>0</v>
      </c>
      <c r="K34" s="9">
        <v>1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0</v>
      </c>
      <c r="F35" s="13">
        <v>0</v>
      </c>
      <c r="G35" s="9">
        <v>6</v>
      </c>
      <c r="H35" s="13">
        <v>6</v>
      </c>
      <c r="I35" s="9">
        <v>6</v>
      </c>
      <c r="J35" s="13">
        <v>3</v>
      </c>
      <c r="K35" s="9">
        <v>0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1</v>
      </c>
      <c r="G36" s="9">
        <v>0</v>
      </c>
      <c r="H36" s="13">
        <v>1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1</v>
      </c>
      <c r="G37" s="9">
        <v>0</v>
      </c>
      <c r="H37" s="13">
        <v>1</v>
      </c>
      <c r="I37" s="9">
        <v>0</v>
      </c>
      <c r="J37" s="13">
        <v>0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1</v>
      </c>
      <c r="G38" s="9">
        <v>0</v>
      </c>
      <c r="H38" s="13">
        <v>1</v>
      </c>
      <c r="I38" s="9">
        <v>0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0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4</v>
      </c>
      <c r="G41" s="9">
        <v>0</v>
      </c>
      <c r="H41" s="13">
        <v>4</v>
      </c>
      <c r="I41" s="9">
        <v>4</v>
      </c>
      <c r="J41" s="13">
        <v>0</v>
      </c>
      <c r="K41" s="9">
        <v>2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4</v>
      </c>
      <c r="G42" s="9">
        <v>0</v>
      </c>
      <c r="H42" s="13">
        <v>4</v>
      </c>
      <c r="I42" s="9">
        <v>4</v>
      </c>
      <c r="J42" s="13">
        <v>4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13">
        <v>0</v>
      </c>
      <c r="E43" s="9">
        <v>0</v>
      </c>
      <c r="F43" s="13">
        <v>4</v>
      </c>
      <c r="G43" s="9">
        <v>0</v>
      </c>
      <c r="H43" s="13">
        <v>4</v>
      </c>
      <c r="I43" s="9">
        <v>4</v>
      </c>
      <c r="J43" s="13">
        <v>4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44</v>
      </c>
      <c r="D46" s="9">
        <f t="shared" si="0"/>
        <v>53</v>
      </c>
      <c r="E46" s="9">
        <f t="shared" si="0"/>
        <v>35</v>
      </c>
      <c r="F46" s="9">
        <f t="shared" si="0"/>
        <v>65</v>
      </c>
      <c r="G46" s="9">
        <f t="shared" si="0"/>
        <v>40</v>
      </c>
      <c r="H46" s="9">
        <f t="shared" si="0"/>
        <v>83</v>
      </c>
      <c r="I46" s="9">
        <f t="shared" si="0"/>
        <v>57.5</v>
      </c>
      <c r="J46" s="9">
        <f t="shared" si="0"/>
        <v>46</v>
      </c>
      <c r="K46" s="9">
        <f t="shared" si="0"/>
        <v>39</v>
      </c>
      <c r="L46" s="9">
        <f t="shared" si="0"/>
        <v>43</v>
      </c>
    </row>
    <row r="47" spans="1:12">
      <c r="A47" s="14" t="s">
        <v>146</v>
      </c>
      <c r="B47" s="14" t="s">
        <v>147</v>
      </c>
      <c r="C47" s="14">
        <f t="shared" ref="C47:L47" si="1">SUM(C3:C45)</f>
        <v>44</v>
      </c>
      <c r="D47" s="14">
        <f t="shared" si="1"/>
        <v>53</v>
      </c>
      <c r="E47" s="14">
        <f t="shared" si="1"/>
        <v>35</v>
      </c>
      <c r="F47" s="14">
        <f t="shared" si="1"/>
        <v>65</v>
      </c>
      <c r="G47" s="14">
        <f t="shared" si="1"/>
        <v>40</v>
      </c>
      <c r="H47" s="14">
        <f t="shared" si="1"/>
        <v>83</v>
      </c>
      <c r="I47" s="14">
        <f t="shared" si="1"/>
        <v>57.5</v>
      </c>
      <c r="J47" s="14">
        <f t="shared" si="1"/>
        <v>46</v>
      </c>
      <c r="K47" s="14">
        <f t="shared" si="1"/>
        <v>39</v>
      </c>
      <c r="L47" s="14">
        <f t="shared" si="1"/>
        <v>43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48.4375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C48" sqref="C48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0</v>
      </c>
      <c r="D4" s="13">
        <v>3</v>
      </c>
      <c r="E4" s="9">
        <v>2</v>
      </c>
      <c r="F4" s="13">
        <v>3</v>
      </c>
      <c r="G4" s="9">
        <v>3</v>
      </c>
      <c r="H4" s="13">
        <v>3</v>
      </c>
      <c r="I4" s="9">
        <v>3</v>
      </c>
      <c r="J4" s="13">
        <v>2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2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0.5</v>
      </c>
      <c r="E14" s="9">
        <v>1</v>
      </c>
      <c r="F14" s="13">
        <v>1</v>
      </c>
      <c r="G14" s="9">
        <v>0.5</v>
      </c>
      <c r="H14" s="13">
        <v>2</v>
      </c>
      <c r="I14" s="9">
        <v>0.5</v>
      </c>
      <c r="J14" s="13">
        <v>2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1.5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1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1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2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2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0.5</v>
      </c>
      <c r="F33" s="13">
        <v>1</v>
      </c>
      <c r="G33" s="9">
        <v>0.5</v>
      </c>
      <c r="H33" s="13">
        <v>2</v>
      </c>
      <c r="I33" s="9">
        <v>2</v>
      </c>
      <c r="J33" s="13">
        <v>0.5</v>
      </c>
      <c r="K33" s="9">
        <v>0.5</v>
      </c>
      <c r="L33" s="13">
        <v>0.5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1</v>
      </c>
      <c r="F34" s="13">
        <v>1</v>
      </c>
      <c r="G34" s="9">
        <v>1</v>
      </c>
      <c r="H34" s="13">
        <v>2</v>
      </c>
      <c r="I34" s="9">
        <v>0.5</v>
      </c>
      <c r="J34" s="13">
        <v>1</v>
      </c>
      <c r="K34" s="9">
        <v>0.5</v>
      </c>
      <c r="L34" s="13">
        <v>0.5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1</v>
      </c>
      <c r="G35" s="9">
        <v>3</v>
      </c>
      <c r="H35" s="13">
        <v>6</v>
      </c>
      <c r="I35" s="9">
        <v>3</v>
      </c>
      <c r="J35" s="13">
        <v>6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1.5</v>
      </c>
      <c r="E38" s="9">
        <v>2</v>
      </c>
      <c r="F38" s="13">
        <v>0</v>
      </c>
      <c r="G38" s="9">
        <v>0</v>
      </c>
      <c r="H38" s="13">
        <v>2</v>
      </c>
      <c r="I38" s="9">
        <v>2</v>
      </c>
      <c r="J38" s="13">
        <v>2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1.5</v>
      </c>
      <c r="E43" s="9">
        <v>2</v>
      </c>
      <c r="F43" s="13">
        <v>2</v>
      </c>
      <c r="G43" s="9">
        <v>1</v>
      </c>
      <c r="H43" s="13">
        <v>4</v>
      </c>
      <c r="I43" s="9">
        <v>4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42.5</v>
      </c>
      <c r="D46" s="9">
        <f t="shared" si="0"/>
        <v>50</v>
      </c>
      <c r="E46" s="9">
        <f t="shared" si="0"/>
        <v>48</v>
      </c>
      <c r="F46" s="9">
        <f t="shared" si="0"/>
        <v>46</v>
      </c>
      <c r="G46" s="9">
        <f t="shared" si="0"/>
        <v>41.5</v>
      </c>
      <c r="H46" s="9">
        <f t="shared" si="0"/>
        <v>81</v>
      </c>
      <c r="I46" s="9">
        <f t="shared" si="0"/>
        <v>55</v>
      </c>
      <c r="J46" s="9">
        <f t="shared" si="0"/>
        <v>47</v>
      </c>
      <c r="K46" s="9">
        <f t="shared" si="0"/>
        <v>38.5</v>
      </c>
      <c r="L46" s="9">
        <f t="shared" si="0"/>
        <v>39.5</v>
      </c>
    </row>
    <row r="47" spans="1:12">
      <c r="A47" s="14" t="s">
        <v>146</v>
      </c>
      <c r="B47" s="14" t="s">
        <v>147</v>
      </c>
      <c r="C47" s="14">
        <f t="shared" ref="C47:L47" si="1">SUM(C3:C45)</f>
        <v>42.5</v>
      </c>
      <c r="D47" s="14">
        <f t="shared" si="1"/>
        <v>50</v>
      </c>
      <c r="E47" s="14">
        <f t="shared" si="1"/>
        <v>48</v>
      </c>
      <c r="F47" s="14">
        <f t="shared" si="1"/>
        <v>46</v>
      </c>
      <c r="G47" s="14">
        <f t="shared" si="1"/>
        <v>41.5</v>
      </c>
      <c r="H47" s="14">
        <f t="shared" si="1"/>
        <v>81</v>
      </c>
      <c r="I47" s="14">
        <f t="shared" si="1"/>
        <v>55</v>
      </c>
      <c r="J47" s="14">
        <f t="shared" si="1"/>
        <v>47</v>
      </c>
      <c r="K47" s="14">
        <f t="shared" si="1"/>
        <v>38.5</v>
      </c>
      <c r="L47" s="14">
        <f t="shared" si="1"/>
        <v>39.5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46.1875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1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3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1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0</v>
      </c>
      <c r="E22" s="9">
        <v>0</v>
      </c>
      <c r="F22" s="13">
        <v>0</v>
      </c>
      <c r="G22" s="9">
        <v>0</v>
      </c>
      <c r="H22" s="13">
        <v>2</v>
      </c>
      <c r="I22" s="9">
        <v>0</v>
      </c>
      <c r="J22" s="13">
        <v>0</v>
      </c>
      <c r="K22" s="9">
        <v>0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2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0.5</v>
      </c>
      <c r="F24" s="13">
        <v>0</v>
      </c>
      <c r="G24" s="9">
        <v>0</v>
      </c>
      <c r="H24" s="13">
        <v>2</v>
      </c>
      <c r="I24" s="9">
        <v>0</v>
      </c>
      <c r="J24" s="13">
        <v>0</v>
      </c>
      <c r="K24" s="9">
        <v>0</v>
      </c>
      <c r="L24" s="13">
        <v>0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1</v>
      </c>
      <c r="E26" s="9">
        <v>1</v>
      </c>
      <c r="F26" s="13">
        <v>0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2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6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0.5</v>
      </c>
      <c r="E41" s="9">
        <v>1</v>
      </c>
      <c r="F41" s="13">
        <v>1</v>
      </c>
      <c r="G41" s="9">
        <v>1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2</v>
      </c>
      <c r="F43" s="13">
        <v>3</v>
      </c>
      <c r="G43" s="9">
        <v>2</v>
      </c>
      <c r="H43" s="13">
        <v>4</v>
      </c>
      <c r="I43" s="9">
        <v>4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31.5</v>
      </c>
      <c r="D46" s="9">
        <f t="shared" si="0"/>
        <v>31</v>
      </c>
      <c r="E46" s="9">
        <f t="shared" si="0"/>
        <v>31</v>
      </c>
      <c r="F46" s="9">
        <f t="shared" si="0"/>
        <v>35</v>
      </c>
      <c r="G46" s="9">
        <f t="shared" si="0"/>
        <v>30.5</v>
      </c>
      <c r="H46" s="9">
        <f t="shared" si="0"/>
        <v>82</v>
      </c>
      <c r="I46" s="9">
        <f t="shared" si="0"/>
        <v>49.5</v>
      </c>
      <c r="J46" s="9">
        <f t="shared" si="0"/>
        <v>32.5</v>
      </c>
      <c r="K46" s="9">
        <f t="shared" si="0"/>
        <v>37</v>
      </c>
      <c r="L46" s="9">
        <f t="shared" si="0"/>
        <v>30.5</v>
      </c>
    </row>
    <row r="47" spans="1:12">
      <c r="A47" s="14" t="s">
        <v>146</v>
      </c>
      <c r="B47" s="14" t="s">
        <v>147</v>
      </c>
      <c r="C47" s="14">
        <f t="shared" ref="C47:L47" si="1">SUM(C3:C45)</f>
        <v>31.5</v>
      </c>
      <c r="D47" s="14">
        <f t="shared" si="1"/>
        <v>31</v>
      </c>
      <c r="E47" s="14">
        <f t="shared" si="1"/>
        <v>31</v>
      </c>
      <c r="F47" s="14">
        <f t="shared" si="1"/>
        <v>35</v>
      </c>
      <c r="G47" s="14">
        <f t="shared" si="1"/>
        <v>30.5</v>
      </c>
      <c r="H47" s="14">
        <f t="shared" si="1"/>
        <v>82</v>
      </c>
      <c r="I47" s="14">
        <f t="shared" si="1"/>
        <v>49.5</v>
      </c>
      <c r="J47" s="14">
        <f t="shared" si="1"/>
        <v>32.5</v>
      </c>
      <c r="K47" s="14">
        <f t="shared" si="1"/>
        <v>37</v>
      </c>
      <c r="L47" s="14">
        <f t="shared" si="1"/>
        <v>30.5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34.75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2</v>
      </c>
      <c r="G10" s="9">
        <v>1.5</v>
      </c>
      <c r="H10" s="13">
        <v>3</v>
      </c>
      <c r="I10" s="9">
        <v>3</v>
      </c>
      <c r="J10" s="13">
        <v>2</v>
      </c>
      <c r="K10" s="9">
        <v>1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0.5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1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0</v>
      </c>
      <c r="G27" s="9">
        <v>3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4</v>
      </c>
      <c r="E43" s="9">
        <v>1</v>
      </c>
      <c r="F43" s="13">
        <v>4</v>
      </c>
      <c r="G43" s="9">
        <v>1</v>
      </c>
      <c r="H43" s="13">
        <v>4</v>
      </c>
      <c r="I43" s="9">
        <v>4</v>
      </c>
      <c r="J43" s="13">
        <v>4</v>
      </c>
      <c r="K43" s="9">
        <v>1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2</v>
      </c>
      <c r="K44" s="9">
        <v>0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2</v>
      </c>
      <c r="K45" s="9">
        <v>0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77</v>
      </c>
      <c r="D46" s="9">
        <f t="shared" si="0"/>
        <v>89</v>
      </c>
      <c r="E46" s="9">
        <f t="shared" si="0"/>
        <v>83.5</v>
      </c>
      <c r="F46" s="9">
        <f t="shared" si="0"/>
        <v>85</v>
      </c>
      <c r="G46" s="9">
        <f t="shared" si="0"/>
        <v>73.5</v>
      </c>
      <c r="H46" s="9">
        <f t="shared" si="0"/>
        <v>95.5</v>
      </c>
      <c r="I46" s="9">
        <f t="shared" si="0"/>
        <v>92.5</v>
      </c>
      <c r="J46" s="9">
        <f t="shared" si="0"/>
        <v>84.5</v>
      </c>
      <c r="K46" s="9">
        <f t="shared" si="0"/>
        <v>73</v>
      </c>
      <c r="L46" s="9">
        <f t="shared" si="0"/>
        <v>84</v>
      </c>
    </row>
    <row r="47" spans="1:12">
      <c r="A47" s="14" t="s">
        <v>146</v>
      </c>
      <c r="B47" s="14" t="s">
        <v>147</v>
      </c>
      <c r="C47" s="14">
        <f t="shared" ref="C47:L47" si="1">SUM(C3:C45)</f>
        <v>77</v>
      </c>
      <c r="D47" s="14">
        <f t="shared" si="1"/>
        <v>89</v>
      </c>
      <c r="E47" s="14">
        <f t="shared" si="1"/>
        <v>83.5</v>
      </c>
      <c r="F47" s="14">
        <f t="shared" si="1"/>
        <v>85</v>
      </c>
      <c r="G47" s="14">
        <f t="shared" si="1"/>
        <v>73.5</v>
      </c>
      <c r="H47" s="14">
        <f t="shared" si="1"/>
        <v>95.5</v>
      </c>
      <c r="I47" s="14">
        <f t="shared" si="1"/>
        <v>92.5</v>
      </c>
      <c r="J47" s="14">
        <f t="shared" si="1"/>
        <v>84.5</v>
      </c>
      <c r="K47" s="14">
        <f t="shared" si="1"/>
        <v>73</v>
      </c>
      <c r="L47" s="14">
        <f t="shared" si="1"/>
        <v>84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83.625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3</v>
      </c>
      <c r="F10" s="13">
        <v>3</v>
      </c>
      <c r="G10" s="9">
        <v>1</v>
      </c>
      <c r="H10" s="13">
        <v>3</v>
      </c>
      <c r="I10" s="9">
        <v>3</v>
      </c>
      <c r="J10" s="13">
        <v>3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1</v>
      </c>
      <c r="F11" s="13">
        <v>1</v>
      </c>
      <c r="G11" s="9">
        <v>0</v>
      </c>
      <c r="H11" s="13">
        <v>1</v>
      </c>
      <c r="I11" s="9">
        <v>0.5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0</v>
      </c>
      <c r="I14" s="9">
        <v>1.5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0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2</v>
      </c>
      <c r="F27" s="13">
        <v>1</v>
      </c>
      <c r="G27" s="9">
        <v>1.5</v>
      </c>
      <c r="H27" s="13">
        <v>3</v>
      </c>
      <c r="I27" s="9">
        <v>2</v>
      </c>
      <c r="J27" s="13">
        <v>2</v>
      </c>
      <c r="K27" s="9">
        <v>1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5</v>
      </c>
      <c r="F35" s="13">
        <v>4</v>
      </c>
      <c r="G35" s="9">
        <v>4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83.5</v>
      </c>
      <c r="D46" s="9">
        <f t="shared" si="0"/>
        <v>80</v>
      </c>
      <c r="E46" s="9">
        <f t="shared" si="0"/>
        <v>84</v>
      </c>
      <c r="F46" s="9">
        <f t="shared" si="0"/>
        <v>86</v>
      </c>
      <c r="G46" s="9">
        <f t="shared" si="0"/>
        <v>76</v>
      </c>
      <c r="H46" s="9">
        <f t="shared" si="0"/>
        <v>89.5</v>
      </c>
      <c r="I46" s="9">
        <f t="shared" si="0"/>
        <v>85.5</v>
      </c>
      <c r="J46" s="9">
        <f t="shared" si="0"/>
        <v>80</v>
      </c>
      <c r="K46" s="9">
        <f t="shared" si="0"/>
        <v>74</v>
      </c>
      <c r="L46" s="9">
        <f t="shared" si="0"/>
        <v>76.5</v>
      </c>
    </row>
    <row r="47" spans="1:12">
      <c r="A47" s="14" t="s">
        <v>146</v>
      </c>
      <c r="B47" s="14" t="s">
        <v>147</v>
      </c>
      <c r="C47" s="14">
        <f t="shared" ref="C47:L47" si="1">SUM(C3:C45)</f>
        <v>83.5</v>
      </c>
      <c r="D47" s="14">
        <f t="shared" si="1"/>
        <v>80</v>
      </c>
      <c r="E47" s="14">
        <f t="shared" si="1"/>
        <v>84</v>
      </c>
      <c r="F47" s="14">
        <f t="shared" si="1"/>
        <v>86</v>
      </c>
      <c r="G47" s="14">
        <f t="shared" si="1"/>
        <v>76</v>
      </c>
      <c r="H47" s="14">
        <f t="shared" si="1"/>
        <v>89.5</v>
      </c>
      <c r="I47" s="14">
        <f t="shared" si="1"/>
        <v>85.5</v>
      </c>
      <c r="J47" s="14">
        <f t="shared" si="1"/>
        <v>80</v>
      </c>
      <c r="K47" s="14">
        <f t="shared" si="1"/>
        <v>74</v>
      </c>
      <c r="L47" s="14">
        <f t="shared" si="1"/>
        <v>76.5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81.4375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0</v>
      </c>
      <c r="I24" s="9">
        <v>0</v>
      </c>
      <c r="J24" s="13">
        <v>1</v>
      </c>
      <c r="K24" s="9">
        <v>2</v>
      </c>
      <c r="L24" s="13">
        <v>1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2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90.5</v>
      </c>
      <c r="D46" s="9">
        <f t="shared" si="0"/>
        <v>94</v>
      </c>
      <c r="E46" s="9">
        <f t="shared" si="0"/>
        <v>95</v>
      </c>
      <c r="F46" s="9">
        <f t="shared" si="0"/>
        <v>93</v>
      </c>
      <c r="G46" s="9">
        <f t="shared" si="0"/>
        <v>94</v>
      </c>
      <c r="H46" s="9">
        <f t="shared" si="0"/>
        <v>93.5</v>
      </c>
      <c r="I46" s="9">
        <f t="shared" si="0"/>
        <v>89.5</v>
      </c>
      <c r="J46" s="9">
        <f t="shared" si="0"/>
        <v>94</v>
      </c>
      <c r="K46" s="9">
        <f t="shared" si="0"/>
        <v>95</v>
      </c>
      <c r="L46" s="9">
        <f t="shared" si="0"/>
        <v>94</v>
      </c>
    </row>
    <row r="47" spans="1:12">
      <c r="A47" s="14" t="s">
        <v>146</v>
      </c>
      <c r="B47" s="14" t="s">
        <v>147</v>
      </c>
      <c r="C47" s="14">
        <f t="shared" ref="C47:L47" si="1">SUM(C3:C45)</f>
        <v>90.5</v>
      </c>
      <c r="D47" s="14">
        <f t="shared" si="1"/>
        <v>94</v>
      </c>
      <c r="E47" s="14">
        <f t="shared" si="1"/>
        <v>95</v>
      </c>
      <c r="F47" s="14">
        <f t="shared" si="1"/>
        <v>93</v>
      </c>
      <c r="G47" s="14">
        <f t="shared" si="1"/>
        <v>94</v>
      </c>
      <c r="H47" s="14">
        <f t="shared" si="1"/>
        <v>93.5</v>
      </c>
      <c r="I47" s="14">
        <f t="shared" si="1"/>
        <v>89.5</v>
      </c>
      <c r="J47" s="14">
        <f t="shared" si="1"/>
        <v>94</v>
      </c>
      <c r="K47" s="14">
        <f t="shared" si="1"/>
        <v>95</v>
      </c>
      <c r="L47" s="14">
        <f t="shared" si="1"/>
        <v>94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93.5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优秀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</v>
      </c>
      <c r="E9" s="9">
        <v>1</v>
      </c>
      <c r="F9" s="13">
        <v>3</v>
      </c>
      <c r="G9" s="9">
        <v>1.5</v>
      </c>
      <c r="H9" s="13">
        <v>3</v>
      </c>
      <c r="I9" s="9">
        <v>3</v>
      </c>
      <c r="J9" s="13">
        <v>3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3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1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1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2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2</v>
      </c>
      <c r="F34" s="13">
        <v>2</v>
      </c>
      <c r="G34" s="9">
        <v>1</v>
      </c>
      <c r="H34" s="13">
        <v>1</v>
      </c>
      <c r="I34" s="9">
        <v>2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5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 t="s">
        <v>173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4</v>
      </c>
      <c r="F43" s="13">
        <v>4</v>
      </c>
      <c r="G43" s="9">
        <v>2</v>
      </c>
      <c r="H43" s="13">
        <v>2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1</v>
      </c>
      <c r="G44" s="9">
        <v>0</v>
      </c>
      <c r="H44" s="13">
        <v>1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1</v>
      </c>
      <c r="G45" s="9">
        <v>0</v>
      </c>
      <c r="H45" s="13">
        <v>1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81.5</v>
      </c>
      <c r="D46" s="9">
        <f t="shared" si="0"/>
        <v>81</v>
      </c>
      <c r="E46" s="9">
        <f t="shared" si="0"/>
        <v>84.5</v>
      </c>
      <c r="F46" s="9">
        <f t="shared" si="0"/>
        <v>94</v>
      </c>
      <c r="G46" s="9">
        <f t="shared" si="0"/>
        <v>76.5</v>
      </c>
      <c r="H46" s="9">
        <f t="shared" si="0"/>
        <v>87.5</v>
      </c>
      <c r="I46" s="9">
        <f t="shared" si="0"/>
        <v>87</v>
      </c>
      <c r="J46" s="9">
        <f t="shared" si="0"/>
        <v>83</v>
      </c>
      <c r="K46" s="9">
        <f t="shared" si="0"/>
        <v>82</v>
      </c>
      <c r="L46" s="9">
        <f t="shared" si="0"/>
        <v>75.5</v>
      </c>
    </row>
    <row r="47" spans="1:12">
      <c r="A47" s="14" t="s">
        <v>146</v>
      </c>
      <c r="B47" s="14" t="s">
        <v>147</v>
      </c>
      <c r="C47" s="14">
        <f t="shared" ref="C47:L47" si="1">SUM(C3:C45)</f>
        <v>81.5</v>
      </c>
      <c r="D47" s="14">
        <f t="shared" si="1"/>
        <v>81</v>
      </c>
      <c r="E47" s="14">
        <f t="shared" si="1"/>
        <v>84.5</v>
      </c>
      <c r="F47" s="14">
        <f t="shared" si="1"/>
        <v>94</v>
      </c>
      <c r="G47" s="14">
        <f t="shared" si="1"/>
        <v>76.5</v>
      </c>
      <c r="H47" s="14">
        <f t="shared" si="1"/>
        <v>87.5</v>
      </c>
      <c r="I47" s="14">
        <f t="shared" si="1"/>
        <v>87</v>
      </c>
      <c r="J47" s="14">
        <f t="shared" si="1"/>
        <v>83</v>
      </c>
      <c r="K47" s="14">
        <f t="shared" si="1"/>
        <v>82</v>
      </c>
      <c r="L47" s="14">
        <f t="shared" si="1"/>
        <v>75.5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82.875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0</v>
      </c>
      <c r="F11" s="13">
        <v>1</v>
      </c>
      <c r="G11" s="9">
        <v>0</v>
      </c>
      <c r="H11" s="13">
        <v>1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0</v>
      </c>
      <c r="F14" s="13">
        <v>2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1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0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1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1.5</v>
      </c>
      <c r="E27" s="9">
        <v>1</v>
      </c>
      <c r="F27" s="13">
        <v>2</v>
      </c>
      <c r="G27" s="9">
        <v>2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</v>
      </c>
      <c r="E33" s="9">
        <v>1</v>
      </c>
      <c r="F33" s="13">
        <v>1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3</v>
      </c>
      <c r="E35" s="9">
        <v>3</v>
      </c>
      <c r="F35" s="13">
        <v>4</v>
      </c>
      <c r="G35" s="9">
        <v>3</v>
      </c>
      <c r="H35" s="13">
        <v>6</v>
      </c>
      <c r="I35" s="9">
        <v>4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0</v>
      </c>
      <c r="F37" s="13">
        <v>2</v>
      </c>
      <c r="G37" s="9">
        <v>0</v>
      </c>
      <c r="H37" s="13">
        <v>2</v>
      </c>
      <c r="I37" s="9">
        <v>2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2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80</v>
      </c>
      <c r="D46" s="9">
        <f t="shared" si="0"/>
        <v>81.5</v>
      </c>
      <c r="E46" s="9">
        <f t="shared" si="0"/>
        <v>67</v>
      </c>
      <c r="F46" s="9">
        <f t="shared" si="0"/>
        <v>88</v>
      </c>
      <c r="G46" s="9">
        <f t="shared" si="0"/>
        <v>67</v>
      </c>
      <c r="H46" s="9">
        <f t="shared" si="0"/>
        <v>91</v>
      </c>
      <c r="I46" s="9">
        <f t="shared" si="0"/>
        <v>78</v>
      </c>
      <c r="J46" s="9">
        <f t="shared" si="0"/>
        <v>69</v>
      </c>
      <c r="K46" s="9">
        <f t="shared" si="0"/>
        <v>69</v>
      </c>
      <c r="L46" s="9">
        <f t="shared" si="0"/>
        <v>65</v>
      </c>
    </row>
    <row r="47" spans="1:12">
      <c r="A47" s="14" t="s">
        <v>146</v>
      </c>
      <c r="B47" s="14" t="s">
        <v>147</v>
      </c>
      <c r="C47" s="14">
        <f t="shared" ref="C47:L47" si="1">SUM(C3:C45)</f>
        <v>80</v>
      </c>
      <c r="D47" s="14">
        <f t="shared" si="1"/>
        <v>81.5</v>
      </c>
      <c r="E47" s="14">
        <f t="shared" si="1"/>
        <v>67</v>
      </c>
      <c r="F47" s="14">
        <f t="shared" si="1"/>
        <v>88</v>
      </c>
      <c r="G47" s="14">
        <f t="shared" si="1"/>
        <v>67</v>
      </c>
      <c r="H47" s="14">
        <f t="shared" si="1"/>
        <v>91</v>
      </c>
      <c r="I47" s="14">
        <f t="shared" si="1"/>
        <v>78</v>
      </c>
      <c r="J47" s="14">
        <f t="shared" si="1"/>
        <v>69</v>
      </c>
      <c r="K47" s="14">
        <f t="shared" si="1"/>
        <v>69</v>
      </c>
      <c r="L47" s="14">
        <f t="shared" si="1"/>
        <v>65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74.9375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0" activePane="bottomRight" state="frozen"/>
      <selection/>
      <selection pane="topRight"/>
      <selection pane="bottomLeft"/>
      <selection pane="bottomRight" activeCell="L37" sqref="L3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3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1</v>
      </c>
      <c r="F27" s="13">
        <v>1</v>
      </c>
      <c r="G27" s="9">
        <v>3</v>
      </c>
      <c r="H27" s="13">
        <v>3</v>
      </c>
      <c r="I27" s="9">
        <v>1</v>
      </c>
      <c r="J27" s="13">
        <v>3</v>
      </c>
      <c r="K27" s="9">
        <v>3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0.5</v>
      </c>
      <c r="H29" s="13">
        <v>1</v>
      </c>
      <c r="I29" s="9">
        <v>1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93</v>
      </c>
      <c r="D46" s="9">
        <f t="shared" si="0"/>
        <v>94</v>
      </c>
      <c r="E46" s="9">
        <f t="shared" si="0"/>
        <v>88</v>
      </c>
      <c r="F46" s="9">
        <f t="shared" si="0"/>
        <v>91</v>
      </c>
      <c r="G46" s="9">
        <f t="shared" si="0"/>
        <v>87</v>
      </c>
      <c r="H46" s="9">
        <f t="shared" si="0"/>
        <v>91.5</v>
      </c>
      <c r="I46" s="9">
        <f t="shared" si="0"/>
        <v>89.5</v>
      </c>
      <c r="J46" s="9">
        <f t="shared" si="0"/>
        <v>91.5</v>
      </c>
      <c r="K46" s="9">
        <f t="shared" si="0"/>
        <v>87</v>
      </c>
      <c r="L46" s="9">
        <f t="shared" si="0"/>
        <v>86</v>
      </c>
    </row>
    <row r="47" spans="1:12">
      <c r="A47" s="14" t="s">
        <v>146</v>
      </c>
      <c r="B47" s="14" t="s">
        <v>147</v>
      </c>
      <c r="C47" s="14">
        <f t="shared" ref="C47:L47" si="1">SUM(C3:C45)</f>
        <v>93</v>
      </c>
      <c r="D47" s="14">
        <f t="shared" si="1"/>
        <v>94</v>
      </c>
      <c r="E47" s="14">
        <f t="shared" si="1"/>
        <v>88</v>
      </c>
      <c r="F47" s="14">
        <f t="shared" si="1"/>
        <v>91</v>
      </c>
      <c r="G47" s="14">
        <f t="shared" si="1"/>
        <v>87</v>
      </c>
      <c r="H47" s="14">
        <f t="shared" si="1"/>
        <v>91.5</v>
      </c>
      <c r="I47" s="14">
        <f t="shared" si="1"/>
        <v>89.5</v>
      </c>
      <c r="J47" s="14">
        <f t="shared" si="1"/>
        <v>91.5</v>
      </c>
      <c r="K47" s="14">
        <f t="shared" si="1"/>
        <v>87</v>
      </c>
      <c r="L47" s="14">
        <f t="shared" si="1"/>
        <v>86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89.8125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1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0.5</v>
      </c>
      <c r="E10" s="9">
        <v>0</v>
      </c>
      <c r="F10" s="13">
        <v>0.5</v>
      </c>
      <c r="G10" s="9">
        <v>0.5</v>
      </c>
      <c r="H10" s="13">
        <v>0.5</v>
      </c>
      <c r="I10" s="9">
        <v>0</v>
      </c>
      <c r="J10" s="13">
        <v>0.5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2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1</v>
      </c>
      <c r="E13" s="9">
        <v>0</v>
      </c>
      <c r="F13" s="13">
        <v>1</v>
      </c>
      <c r="G13" s="9">
        <v>0</v>
      </c>
      <c r="H13" s="13">
        <v>1</v>
      </c>
      <c r="I13" s="9">
        <v>1</v>
      </c>
      <c r="J13" s="13">
        <v>0</v>
      </c>
      <c r="K13" s="9">
        <v>0</v>
      </c>
      <c r="L13" s="13">
        <v>0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13">
        <v>1</v>
      </c>
      <c r="G17" s="9">
        <v>0</v>
      </c>
      <c r="H17" s="13">
        <v>0</v>
      </c>
      <c r="I17" s="9">
        <v>1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1</v>
      </c>
      <c r="E24" s="9">
        <v>1</v>
      </c>
      <c r="F24" s="9">
        <v>0</v>
      </c>
      <c r="G24" s="9">
        <v>0</v>
      </c>
      <c r="H24" s="13">
        <v>1</v>
      </c>
      <c r="I24" s="9">
        <v>0</v>
      </c>
      <c r="J24" s="9">
        <v>0</v>
      </c>
      <c r="K24" s="9">
        <v>1</v>
      </c>
      <c r="L24" s="13">
        <v>1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3">
        <v>1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13">
        <v>1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13">
        <v>0.5</v>
      </c>
      <c r="G28" s="9">
        <v>0</v>
      </c>
      <c r="H28" s="13">
        <v>0.5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0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0</v>
      </c>
      <c r="F33" s="9">
        <v>0</v>
      </c>
      <c r="G33" s="9">
        <v>0</v>
      </c>
      <c r="H33" s="13">
        <v>2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0</v>
      </c>
      <c r="K37" s="9">
        <v>1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3</v>
      </c>
      <c r="E38" s="9">
        <v>3</v>
      </c>
      <c r="F38" s="13">
        <v>3</v>
      </c>
      <c r="G38" s="9">
        <v>3</v>
      </c>
      <c r="H38" s="13">
        <v>3</v>
      </c>
      <c r="I38" s="9">
        <v>3</v>
      </c>
      <c r="J38" s="13">
        <v>3</v>
      </c>
      <c r="K38" s="9">
        <v>3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3</v>
      </c>
      <c r="K39" s="9">
        <v>2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1</v>
      </c>
      <c r="E41" s="9">
        <v>2</v>
      </c>
      <c r="F41" s="13">
        <v>1</v>
      </c>
      <c r="G41" s="9">
        <v>1</v>
      </c>
      <c r="H41" s="13">
        <v>1</v>
      </c>
      <c r="I41" s="9">
        <v>1</v>
      </c>
      <c r="J41" s="13">
        <v>1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44</v>
      </c>
      <c r="D46" s="9">
        <f t="shared" si="0"/>
        <v>50</v>
      </c>
      <c r="E46" s="9">
        <f t="shared" si="0"/>
        <v>51.5</v>
      </c>
      <c r="F46" s="9">
        <f t="shared" si="0"/>
        <v>54.5</v>
      </c>
      <c r="G46" s="9">
        <f t="shared" si="0"/>
        <v>45</v>
      </c>
      <c r="H46" s="9">
        <f t="shared" si="0"/>
        <v>58.5</v>
      </c>
      <c r="I46" s="9">
        <f t="shared" si="0"/>
        <v>46</v>
      </c>
      <c r="J46" s="9">
        <f t="shared" si="0"/>
        <v>41.5</v>
      </c>
      <c r="K46" s="9">
        <f t="shared" si="0"/>
        <v>42</v>
      </c>
      <c r="L46" s="9">
        <f t="shared" si="0"/>
        <v>40</v>
      </c>
    </row>
    <row r="47" spans="1:12">
      <c r="A47" s="14" t="s">
        <v>146</v>
      </c>
      <c r="B47" s="14" t="s">
        <v>147</v>
      </c>
      <c r="C47" s="14">
        <f t="shared" ref="C47:L47" si="1">SUM(C3:C45)</f>
        <v>44</v>
      </c>
      <c r="D47" s="14">
        <f t="shared" si="1"/>
        <v>50</v>
      </c>
      <c r="E47" s="14">
        <f t="shared" si="1"/>
        <v>51.5</v>
      </c>
      <c r="F47" s="14">
        <f t="shared" si="1"/>
        <v>54.5</v>
      </c>
      <c r="G47" s="14">
        <f t="shared" si="1"/>
        <v>45</v>
      </c>
      <c r="H47" s="14">
        <f t="shared" si="1"/>
        <v>58.5</v>
      </c>
      <c r="I47" s="14">
        <f t="shared" si="1"/>
        <v>46</v>
      </c>
      <c r="J47" s="14">
        <f t="shared" si="1"/>
        <v>41.5</v>
      </c>
      <c r="K47" s="14">
        <f t="shared" si="1"/>
        <v>42</v>
      </c>
      <c r="L47" s="14">
        <f t="shared" si="1"/>
        <v>40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46.8125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zoomScale="115" zoomScaleNormal="115" topLeftCell="A26" workbookViewId="0">
      <selection activeCell="H28" sqref="H28"/>
    </sheetView>
  </sheetViews>
  <sheetFormatPr defaultColWidth="9" defaultRowHeight="13.5" outlineLevelCol="3"/>
  <cols>
    <col min="1" max="1" width="15" customWidth="true"/>
    <col min="2" max="2" width="12.8833333333333" customWidth="true"/>
  </cols>
  <sheetData>
    <row r="1" spans="2:4">
      <c r="B1" t="s">
        <v>88</v>
      </c>
      <c r="C1" t="s">
        <v>2</v>
      </c>
      <c r="D1" t="s">
        <v>3</v>
      </c>
    </row>
    <row r="2" spans="1:4">
      <c r="A2" t="s">
        <v>89</v>
      </c>
      <c r="B2" s="14" t="str">
        <f>IF(徐闻徐城华建!$C$3&lt;&gt;"","已交",)</f>
        <v>已交</v>
      </c>
      <c r="C2" s="14">
        <f>徐闻徐城华建!$J$54</f>
        <v>65.9375</v>
      </c>
      <c r="D2" s="14" t="str">
        <f>徐闻徐城华建!$J$56</f>
        <v>不通过</v>
      </c>
    </row>
    <row r="3" spans="1:4">
      <c r="A3" t="s">
        <v>90</v>
      </c>
      <c r="B3" s="14" t="str">
        <f>IF(遂溪遂城府前!$C$3&lt;&gt;"","已交",)</f>
        <v>已交</v>
      </c>
      <c r="C3" s="14">
        <f>遂溪遂城府前!$J$54</f>
        <v>87.6875</v>
      </c>
      <c r="D3" s="14" t="str">
        <f>遂溪遂城府前!$J$56</f>
        <v>良好</v>
      </c>
    </row>
    <row r="4" spans="1:4">
      <c r="A4" t="s">
        <v>91</v>
      </c>
      <c r="B4" s="14" t="str">
        <f>IF(遂溪遂城中山!$C$3&lt;&gt;"","已交",)</f>
        <v>已交</v>
      </c>
      <c r="C4" s="14">
        <f>遂溪遂城中山!$J$54</f>
        <v>83.5625</v>
      </c>
      <c r="D4" s="14" t="str">
        <f>遂溪遂城中山!$J$56</f>
        <v>通过</v>
      </c>
    </row>
    <row r="5" spans="1:4">
      <c r="A5" t="s">
        <v>92</v>
      </c>
      <c r="B5" s="14" t="str">
        <f>IF(遂溪遂城农林!$C$3&lt;&gt;"","已交",)</f>
        <v>已交</v>
      </c>
      <c r="C5" s="14">
        <f>遂溪遂城农林!$J$54</f>
        <v>83.1875</v>
      </c>
      <c r="D5" s="14" t="str">
        <f>遂溪遂城农林!$J$56</f>
        <v>通过</v>
      </c>
    </row>
    <row r="6" spans="1:4">
      <c r="A6" t="s">
        <v>93</v>
      </c>
      <c r="B6" s="14" t="str">
        <f>IF(雷州雷城下河!$C$3&lt;&gt;"","已交",)</f>
        <v>已交</v>
      </c>
      <c r="C6" s="14">
        <f>雷州雷城下河!$J$54</f>
        <v>89.6875</v>
      </c>
      <c r="D6" s="14" t="str">
        <f>雷州雷城下河!$J$56</f>
        <v>良好</v>
      </c>
    </row>
    <row r="7" spans="1:4">
      <c r="A7" t="s">
        <v>94</v>
      </c>
      <c r="B7" s="14" t="str">
        <f>IF(雷州西湖上坡!$C$3&lt;&gt;"","已交",)</f>
        <v>已交</v>
      </c>
      <c r="C7" s="14">
        <f>雷州西湖上坡!$J$54</f>
        <v>84.8125</v>
      </c>
      <c r="D7" s="14" t="str">
        <f>雷州西湖上坡!$J$56</f>
        <v>通过</v>
      </c>
    </row>
    <row r="8" spans="1:4">
      <c r="A8" t="s">
        <v>95</v>
      </c>
      <c r="B8" s="14" t="str">
        <f>IF(雷州新城新城!$C$3&lt;&gt;"","已交",)</f>
        <v>已交</v>
      </c>
      <c r="C8" s="14">
        <f>雷州新城新城!$J$54</f>
        <v>89.0625</v>
      </c>
      <c r="D8" s="14" t="str">
        <f>雷州新城新城!$J$56</f>
        <v>良好</v>
      </c>
    </row>
    <row r="9" spans="1:4">
      <c r="A9" t="s">
        <v>96</v>
      </c>
      <c r="B9" s="14" t="str">
        <f>IF(雷州新城水店!$C$3&lt;&gt;"","已交",)</f>
        <v>已交</v>
      </c>
      <c r="C9" s="14">
        <f>雷州新城水店!$J$54</f>
        <v>87.9375</v>
      </c>
      <c r="D9" s="14" t="str">
        <f>雷州新城水店!$J$56</f>
        <v>良好</v>
      </c>
    </row>
    <row r="10" spans="1:4">
      <c r="A10" t="s">
        <v>97</v>
      </c>
      <c r="B10" s="14" t="str">
        <f>IF(廉江罗州黄村!$C$3&lt;&gt;"","已交",)</f>
        <v>已交</v>
      </c>
      <c r="C10" s="14">
        <f>廉江罗州黄村!$J$54</f>
        <v>87.2125</v>
      </c>
      <c r="D10" s="14" t="str">
        <f>廉江罗州黄村!$J$56</f>
        <v>良好</v>
      </c>
    </row>
    <row r="11" spans="1:4">
      <c r="A11" t="s">
        <v>98</v>
      </c>
      <c r="B11" s="14" t="str">
        <f>IF(廉江城北冠利!$C$3&lt;&gt;"","已交",)</f>
        <v>已交</v>
      </c>
      <c r="C11" s="14">
        <f>廉江城北冠利!$J$54</f>
        <v>86.125</v>
      </c>
      <c r="D11" s="14" t="str">
        <f>廉江城北冠利!$J$56</f>
        <v>良好</v>
      </c>
    </row>
    <row r="12" spans="1:4">
      <c r="A12" t="s">
        <v>99</v>
      </c>
      <c r="B12" s="14" t="str">
        <f>IF(吴川梅菉沿江!$C$3&lt;&gt;"","已交",)</f>
        <v>已交</v>
      </c>
      <c r="C12" s="14">
        <f>吴川梅菉沿江!$J$54</f>
        <v>82.1875</v>
      </c>
      <c r="D12" s="14" t="str">
        <f>吴川梅菉沿江!$J$56</f>
        <v>通过</v>
      </c>
    </row>
    <row r="13" spans="1:4">
      <c r="A13" t="s">
        <v>100</v>
      </c>
      <c r="B13" s="14" t="str">
        <f>IF(吴川梅菉新文!$C$3&lt;&gt;"","已交",)</f>
        <v>已交</v>
      </c>
      <c r="C13" s="14">
        <f>吴川梅菉新文!$J$54</f>
        <v>75.8125</v>
      </c>
      <c r="D13" s="14" t="str">
        <f>吴川梅菉新文!$J$56</f>
        <v>不通过</v>
      </c>
    </row>
    <row r="14" spans="1:4">
      <c r="A14" t="s">
        <v>101</v>
      </c>
      <c r="B14" s="14" t="str">
        <f>IF(吴川梅菉梅岭!$C$3&lt;&gt;"","已交",)</f>
        <v>已交</v>
      </c>
      <c r="C14" s="14">
        <f>吴川梅菉梅岭!$J$54</f>
        <v>85.25</v>
      </c>
      <c r="D14" s="14" t="str">
        <f>吴川梅菉梅岭!$J$56</f>
        <v>良好</v>
      </c>
    </row>
    <row r="15" spans="1:4">
      <c r="A15" t="s">
        <v>102</v>
      </c>
      <c r="B15" s="14" t="str">
        <f>IF(吴川梅菉解放!$C$3&lt;&gt;"","已交",)</f>
        <v>已交</v>
      </c>
      <c r="C15" s="14">
        <f>吴川梅菉解放!$J$54</f>
        <v>75.5</v>
      </c>
      <c r="D15" s="14" t="str">
        <f>吴川梅菉解放!$J$56</f>
        <v>不通过</v>
      </c>
    </row>
    <row r="16" spans="1:4">
      <c r="A16" t="s">
        <v>103</v>
      </c>
      <c r="B16" s="14" t="str">
        <f>IF(吴川博铺香山!$C$3&lt;&gt;"","已交",)</f>
        <v>已交</v>
      </c>
      <c r="C16" s="14">
        <f>吴川博铺香山!$J$54</f>
        <v>79.875</v>
      </c>
      <c r="D16" s="14" t="str">
        <f>吴川博铺香山!$J$56</f>
        <v>不通过</v>
      </c>
    </row>
    <row r="17" spans="1:4">
      <c r="A17" t="s">
        <v>104</v>
      </c>
      <c r="B17" s="14" t="str">
        <f>IF(吴川博铺水清!$C$3&lt;&gt;"","已交",)</f>
        <v>已交</v>
      </c>
      <c r="C17" s="14">
        <f>吴川博铺水清!$J$54</f>
        <v>70.4375</v>
      </c>
      <c r="D17" s="14" t="str">
        <f>吴川博铺水清!$J$56</f>
        <v>不通过</v>
      </c>
    </row>
    <row r="18" spans="1:4">
      <c r="A18" t="s">
        <v>105</v>
      </c>
      <c r="B18" s="14" t="str">
        <f>IF(吴川大山江覃榜!$C$3&lt;&gt;"","已交",)</f>
        <v>已交</v>
      </c>
      <c r="C18" s="14">
        <f>吴川大山江覃榜!$J$54</f>
        <v>48.4375</v>
      </c>
      <c r="D18" s="14" t="str">
        <f>吴川大山江覃榜!$J$56</f>
        <v>不通过</v>
      </c>
    </row>
    <row r="19" spans="1:4">
      <c r="A19" t="s">
        <v>106</v>
      </c>
      <c r="B19" s="14" t="str">
        <f>IF(吴川塘尾高杨!$C$3&lt;&gt;"","已交",)</f>
        <v>已交</v>
      </c>
      <c r="C19" s="14">
        <f>吴川塘尾高杨!$J$54</f>
        <v>46.1875</v>
      </c>
      <c r="D19" s="14" t="str">
        <f>吴川塘尾高杨!$J$56</f>
        <v>不通过</v>
      </c>
    </row>
    <row r="20" spans="1:4">
      <c r="A20" t="s">
        <v>107</v>
      </c>
      <c r="B20" s="14" t="str">
        <f>IF(吴川塘尾新城!$C$3&lt;&gt;"","已交",)</f>
        <v>已交</v>
      </c>
      <c r="C20" s="14">
        <f>吴川塘尾新城!$J$54</f>
        <v>34.75</v>
      </c>
      <c r="D20" s="14" t="str">
        <f>吴川塘尾新城!$J$56</f>
        <v>不通过</v>
      </c>
    </row>
    <row r="21" spans="1:4">
      <c r="A21" t="s">
        <v>108</v>
      </c>
      <c r="B21" s="14" t="str">
        <f>IF(吴川海滨新兴!$C$3&lt;&gt;"","已交",)</f>
        <v>已交</v>
      </c>
      <c r="C21" s="14">
        <f>吴川海滨新兴!$J$54</f>
        <v>83.625</v>
      </c>
      <c r="D21" s="14" t="str">
        <f>吴川海滨新兴!$J$56</f>
        <v>通过</v>
      </c>
    </row>
    <row r="22" spans="1:4">
      <c r="A22" t="s">
        <v>109</v>
      </c>
      <c r="B22" s="14" t="str">
        <f>IF(赤坎寸金寸金!$C$3&lt;&gt;"","已交",)</f>
        <v>已交</v>
      </c>
      <c r="C22" s="14">
        <f>赤坎寸金寸金!$J$54</f>
        <v>81.4375</v>
      </c>
      <c r="D22" s="14" t="str">
        <f>赤坎寸金寸金!$J$56</f>
        <v>通过</v>
      </c>
    </row>
    <row r="23" spans="1:4">
      <c r="A23" t="s">
        <v>110</v>
      </c>
      <c r="B23" s="14" t="str">
        <f>IF(赤坎中华南方!$C$3&lt;&gt;"","已交",)</f>
        <v>已交</v>
      </c>
      <c r="C23" s="14">
        <f>赤坎中华南方!$J$54</f>
        <v>93.5</v>
      </c>
      <c r="D23" s="14" t="s">
        <v>111</v>
      </c>
    </row>
    <row r="24" spans="1:4">
      <c r="A24" t="s">
        <v>112</v>
      </c>
      <c r="B24" s="14" t="str">
        <f>IF(赤坎民主兴盛!$C$3&lt;&gt;"","已交",)</f>
        <v>已交</v>
      </c>
      <c r="C24" s="14">
        <f>赤坎民主兴盛!$J$54</f>
        <v>82.875</v>
      </c>
      <c r="D24" s="14" t="str">
        <f>赤坎民主兴盛!$J$56</f>
        <v>通过</v>
      </c>
    </row>
    <row r="25" spans="1:4">
      <c r="A25" t="s">
        <v>113</v>
      </c>
      <c r="B25" s="14" t="str">
        <f>IF(赤坎沙湾金沙湾!$C$3&lt;&gt;"","已交",)</f>
        <v>已交</v>
      </c>
      <c r="C25" s="14">
        <f>赤坎沙湾金沙湾!$J$54</f>
        <v>74.9375</v>
      </c>
      <c r="D25" s="14" t="str">
        <f>赤坎沙湾金沙湾!$J$56</f>
        <v>不通过</v>
      </c>
    </row>
    <row r="26" spans="1:4">
      <c r="A26" t="s">
        <v>114</v>
      </c>
      <c r="B26" s="14" t="str">
        <f>IF(赤坎南桥康顺!$C$3&lt;&gt;"","已交",)</f>
        <v>已交</v>
      </c>
      <c r="C26" s="14">
        <f>赤坎南桥康顺!$J$54</f>
        <v>89.8125</v>
      </c>
      <c r="D26" s="14" t="str">
        <f>赤坎南桥康顺!$J$56</f>
        <v>良好</v>
      </c>
    </row>
    <row r="27" spans="1:4">
      <c r="A27" t="s">
        <v>115</v>
      </c>
      <c r="B27" s="14" t="str">
        <f>IF(赤坎调顺调港!$C$3&lt;&gt;"","已交",)</f>
        <v>已交</v>
      </c>
      <c r="C27" s="14">
        <f>赤坎调顺调港!$J$54</f>
        <v>46.8125</v>
      </c>
      <c r="D27" s="14" t="str">
        <f>赤坎调顺调港!$J$56</f>
        <v>不通过</v>
      </c>
    </row>
    <row r="28" spans="1:4">
      <c r="A28" t="s">
        <v>116</v>
      </c>
      <c r="B28" s="20" t="str">
        <f>IF(霞山爱国洪屋!$C$3&lt;&gt;"","已交",)</f>
        <v>已交</v>
      </c>
      <c r="C28" s="14">
        <f>霞山爱国洪屋!$J$54</f>
        <v>78.875</v>
      </c>
      <c r="D28" s="14" t="str">
        <f>霞山爱国洪屋!$J$56</f>
        <v>不通过</v>
      </c>
    </row>
    <row r="29" spans="1:4">
      <c r="A29" t="s">
        <v>117</v>
      </c>
      <c r="B29" s="20" t="str">
        <f>IF(霞山爱国环湖!$C$3&lt;&gt;"","已交",)</f>
        <v>已交</v>
      </c>
      <c r="C29" s="14">
        <f>霞山爱国环湖!$J$54</f>
        <v>72.875</v>
      </c>
      <c r="D29" s="14" t="str">
        <f>霞山爱国环湖!$J$56</f>
        <v>不通过</v>
      </c>
    </row>
    <row r="30" spans="1:4">
      <c r="A30" t="s">
        <v>118</v>
      </c>
      <c r="B30" s="20" t="str">
        <f>IF(霞山爱国人民东!$C$3&lt;&gt;"","已交",)</f>
        <v>已交</v>
      </c>
      <c r="C30" s="14">
        <f>霞山爱国人民东!$J$54</f>
        <v>88.3125</v>
      </c>
      <c r="D30" s="14" t="str">
        <f>霞山爱国人民东!$J$56</f>
        <v>良好</v>
      </c>
    </row>
    <row r="31" spans="1:4">
      <c r="A31" t="s">
        <v>119</v>
      </c>
      <c r="B31" s="20" t="str">
        <f>IF(霞山解放文体!$C$3&lt;&gt;"","已交",)</f>
        <v>已交</v>
      </c>
      <c r="C31" s="14">
        <f>霞山解放文体!$J$54</f>
        <v>94.625</v>
      </c>
      <c r="D31" s="14" t="s">
        <v>111</v>
      </c>
    </row>
    <row r="32" spans="1:4">
      <c r="A32" t="s">
        <v>120</v>
      </c>
      <c r="B32" s="20" t="str">
        <f>IF(霞山新园人民中!$C$3&lt;&gt;"","已交",)</f>
        <v>已交</v>
      </c>
      <c r="C32" s="14">
        <f>霞山新园人民中!$J$54</f>
        <v>4.75</v>
      </c>
      <c r="D32" s="14" t="str">
        <f>霞山新园人民中!$J$56</f>
        <v>不通过</v>
      </c>
    </row>
    <row r="33" spans="1:4">
      <c r="A33" t="s">
        <v>121</v>
      </c>
      <c r="B33" s="20" t="str">
        <f>IF(霞山新园录溪!$C$3&lt;&gt;"","已交",)</f>
        <v>已交</v>
      </c>
      <c r="C33" s="14">
        <f>霞山新园录溪!$J$54</f>
        <v>55.625</v>
      </c>
      <c r="D33" s="14" t="str">
        <f>霞山新园录溪!$J$56</f>
        <v>不通过</v>
      </c>
    </row>
    <row r="34" spans="1:4">
      <c r="A34" t="s">
        <v>122</v>
      </c>
      <c r="B34" s="20" t="str">
        <f>IF(霞山新园文登!$C$3&lt;&gt;"","已交",)</f>
        <v>已交</v>
      </c>
      <c r="C34" s="14">
        <f>霞山新园文登!$J$54</f>
        <v>42.875</v>
      </c>
      <c r="D34" s="14" t="str">
        <f>霞山新园文登!$J$56</f>
        <v>不通过</v>
      </c>
    </row>
    <row r="35" spans="1:4">
      <c r="A35" t="s">
        <v>123</v>
      </c>
      <c r="B35" s="20" t="str">
        <f>IF(霞山建设新村场!$C$3&lt;&gt;"","已交",)</f>
        <v>已交</v>
      </c>
      <c r="C35" s="14">
        <f>霞山建设新村场!$J$54</f>
        <v>85.9375</v>
      </c>
      <c r="D35" s="14" t="str">
        <f>霞山建设新村场!$J$56</f>
        <v>良好</v>
      </c>
    </row>
    <row r="36" spans="1:4">
      <c r="A36" t="s">
        <v>124</v>
      </c>
      <c r="B36" s="20" t="str">
        <f>IF(霞山工农霞港!$C$3&lt;&gt;"","已交",)</f>
        <v>已交</v>
      </c>
      <c r="C36" s="14">
        <f>霞山工农霞港!$J$54</f>
        <v>86.9375</v>
      </c>
      <c r="D36" s="14" t="str">
        <f>霞山工农霞港!$J$56</f>
        <v>良好</v>
      </c>
    </row>
    <row r="37" spans="1:4">
      <c r="A37" t="s">
        <v>125</v>
      </c>
      <c r="B37" s="20" t="str">
        <f>IF(霞山海滨海宁!$C$3&lt;&gt;"","已交",)</f>
        <v>已交</v>
      </c>
      <c r="C37" s="14">
        <f>霞山海滨海宁!$J$54</f>
        <v>80.4375</v>
      </c>
      <c r="D37" s="14" t="str">
        <f>霞山海滨海宁!$J$56</f>
        <v>通过</v>
      </c>
    </row>
    <row r="38" spans="1:4">
      <c r="A38" t="s">
        <v>126</v>
      </c>
      <c r="B38" s="14" t="str">
        <f>IF(坡头麻斜麻斜!$C$3&lt;&gt;"","已交",)</f>
        <v>已交</v>
      </c>
      <c r="C38" s="14">
        <f>坡头麻斜麻斜!$J$54</f>
        <v>77.9375</v>
      </c>
      <c r="D38" s="14" t="str">
        <f>坡头麻斜麻斜!$J$56</f>
        <v>不通过</v>
      </c>
    </row>
    <row r="39" spans="1:4">
      <c r="A39" t="s">
        <v>127</v>
      </c>
      <c r="B39" s="14" t="str">
        <f>IF(坡头南调海油!$C$3&lt;&gt;"","已交",)</f>
        <v>已交</v>
      </c>
      <c r="C39" s="14">
        <f>坡头南调海油!$J$54</f>
        <v>84.5625</v>
      </c>
      <c r="D39" s="14" t="str">
        <f>坡头南调海油!$J$56</f>
        <v>通过</v>
      </c>
    </row>
    <row r="40" spans="1:4">
      <c r="A40" t="s">
        <v>128</v>
      </c>
      <c r="B40" s="14" t="str">
        <f>IF(坡头南调海旺!$C$3&lt;&gt;"","已交",)</f>
        <v>已交</v>
      </c>
      <c r="C40" s="14">
        <f>坡头南调海旺!$J$54</f>
        <v>79.4375</v>
      </c>
      <c r="D40" s="14" t="str">
        <f>坡头南调海旺!$J$56</f>
        <v>不通过</v>
      </c>
    </row>
    <row r="41" spans="1:4">
      <c r="A41" t="s">
        <v>129</v>
      </c>
      <c r="B41" s="14" t="str">
        <f>IF(坡头南调海盛!$C$3&lt;&gt;"","已交",)</f>
        <v>已交</v>
      </c>
      <c r="C41" s="14">
        <f>坡头南调海盛!$J$54</f>
        <v>83.8125</v>
      </c>
      <c r="D41" s="14" t="str">
        <f>坡头南调海盛!$J$56</f>
        <v>通过</v>
      </c>
    </row>
    <row r="42" spans="1:4">
      <c r="A42" t="s">
        <v>130</v>
      </c>
      <c r="B42" s="14" t="str">
        <f>IF(经开乐华明哲!$C$3&lt;&gt;"","已交",)</f>
        <v>已交</v>
      </c>
      <c r="C42" s="14">
        <f>经开乐华明哲!$J$54</f>
        <v>81</v>
      </c>
      <c r="D42" s="14" t="str">
        <f>经开乐华明哲!$J$56</f>
        <v>通过</v>
      </c>
    </row>
    <row r="43" spans="1:4">
      <c r="A43" t="s">
        <v>131</v>
      </c>
      <c r="B43" s="14" t="str">
        <f>IF(经开乐华观海!$C$3&lt;&gt;"","已交",)</f>
        <v>已交</v>
      </c>
      <c r="C43" s="14">
        <f>经开乐华观海!$J$54</f>
        <v>73.3125</v>
      </c>
      <c r="D43" s="14" t="str">
        <f>经开乐华观海!$J$56</f>
        <v>不通过</v>
      </c>
    </row>
    <row r="44" spans="1:4">
      <c r="A44" t="s">
        <v>132</v>
      </c>
      <c r="B44" s="21" t="str">
        <f>IF(经开泉庄龙潮!$C$3&lt;&gt;"","已交",)</f>
        <v>已交</v>
      </c>
      <c r="C44" s="14">
        <f>经开泉庄龙潮!$J$54</f>
        <v>31.6875</v>
      </c>
      <c r="D44" s="14" t="str">
        <f>经开泉庄龙潮!$J$56</f>
        <v>不通过</v>
      </c>
    </row>
    <row r="45" spans="1:4">
      <c r="A45" t="s">
        <v>133</v>
      </c>
      <c r="B45" s="21" t="str">
        <f>IF(经开泉庄霞海!$C$3&lt;&gt;"","已交",)</f>
        <v>已交</v>
      </c>
      <c r="C45" s="14">
        <f>经开泉庄霞海!$J$54</f>
        <v>48.25</v>
      </c>
      <c r="D45" s="14" t="str">
        <f>经开泉庄霞海!$J$56</f>
        <v>不通过</v>
      </c>
    </row>
  </sheetData>
  <printOptions horizontalCentered="true"/>
  <pageMargins left="0.314583333333333" right="0.314583333333333" top="0.354166666666667" bottom="0.236111111111111" header="0.275" footer="0.196527777777778"/>
  <pageSetup paperSize="9" scale="74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3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0.5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0.5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1.5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1</v>
      </c>
      <c r="F35" s="13">
        <v>2</v>
      </c>
      <c r="G35" s="9">
        <v>2</v>
      </c>
      <c r="H35" s="13">
        <v>2</v>
      </c>
      <c r="I35" s="9">
        <v>3</v>
      </c>
      <c r="J35" s="13">
        <v>3</v>
      </c>
      <c r="K35" s="9">
        <v>3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0</v>
      </c>
      <c r="F37" s="13">
        <v>1</v>
      </c>
      <c r="G37" s="9">
        <v>0</v>
      </c>
      <c r="H37" s="13">
        <v>1</v>
      </c>
      <c r="I37" s="9">
        <v>1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3</v>
      </c>
      <c r="E44" s="9">
        <v>2</v>
      </c>
      <c r="F44" s="13">
        <v>3</v>
      </c>
      <c r="G44" s="9">
        <v>1</v>
      </c>
      <c r="H44" s="13">
        <v>3</v>
      </c>
      <c r="I44" s="9">
        <v>2</v>
      </c>
      <c r="J44" s="13">
        <v>1</v>
      </c>
      <c r="K44" s="9">
        <v>1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1</v>
      </c>
      <c r="F45" s="13">
        <v>3</v>
      </c>
      <c r="G45" s="9">
        <v>1</v>
      </c>
      <c r="H45" s="13">
        <v>3</v>
      </c>
      <c r="I45" s="9">
        <v>2</v>
      </c>
      <c r="J45" s="13">
        <v>1</v>
      </c>
      <c r="K45" s="9">
        <v>1</v>
      </c>
      <c r="L45" s="13">
        <v>1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77.5</v>
      </c>
      <c r="D46" s="9">
        <f t="shared" si="0"/>
        <v>83</v>
      </c>
      <c r="E46" s="9">
        <f t="shared" si="0"/>
        <v>78</v>
      </c>
      <c r="F46" s="9">
        <f t="shared" si="0"/>
        <v>85</v>
      </c>
      <c r="G46" s="9">
        <f t="shared" si="0"/>
        <v>73</v>
      </c>
      <c r="H46" s="9">
        <f t="shared" si="0"/>
        <v>85.5</v>
      </c>
      <c r="I46" s="9">
        <f t="shared" si="0"/>
        <v>84</v>
      </c>
      <c r="J46" s="9">
        <f t="shared" si="0"/>
        <v>75.5</v>
      </c>
      <c r="K46" s="9">
        <f t="shared" si="0"/>
        <v>75</v>
      </c>
      <c r="L46" s="9">
        <f t="shared" si="0"/>
        <v>72</v>
      </c>
    </row>
    <row r="47" spans="1:12">
      <c r="A47" s="14" t="s">
        <v>146</v>
      </c>
      <c r="B47" s="14" t="s">
        <v>147</v>
      </c>
      <c r="C47" s="14">
        <f t="shared" ref="C47:L47" si="1">SUM(C3:C45)</f>
        <v>77.5</v>
      </c>
      <c r="D47" s="14">
        <f t="shared" si="1"/>
        <v>83</v>
      </c>
      <c r="E47" s="14">
        <f t="shared" si="1"/>
        <v>78</v>
      </c>
      <c r="F47" s="14">
        <f t="shared" si="1"/>
        <v>85</v>
      </c>
      <c r="G47" s="14">
        <f t="shared" si="1"/>
        <v>73</v>
      </c>
      <c r="H47" s="14">
        <f t="shared" si="1"/>
        <v>85.5</v>
      </c>
      <c r="I47" s="14">
        <f t="shared" si="1"/>
        <v>84</v>
      </c>
      <c r="J47" s="14">
        <f t="shared" si="1"/>
        <v>75.5</v>
      </c>
      <c r="K47" s="14">
        <f t="shared" si="1"/>
        <v>75</v>
      </c>
      <c r="L47" s="14">
        <f t="shared" si="1"/>
        <v>72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78.875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</v>
      </c>
      <c r="D7" s="13">
        <v>1</v>
      </c>
      <c r="E7" s="9">
        <v>1</v>
      </c>
      <c r="F7" s="13">
        <v>1</v>
      </c>
      <c r="G7" s="9">
        <v>1</v>
      </c>
      <c r="H7" s="13">
        <v>1</v>
      </c>
      <c r="I7" s="9">
        <v>1</v>
      </c>
      <c r="J7" s="13">
        <v>1</v>
      </c>
      <c r="K7" s="9">
        <v>1</v>
      </c>
      <c r="L7" s="13">
        <v>1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0.5</v>
      </c>
      <c r="K18" s="9">
        <v>1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0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1.5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2</v>
      </c>
      <c r="E29" s="9">
        <v>1.5</v>
      </c>
      <c r="F29" s="13">
        <v>2</v>
      </c>
      <c r="G29" s="9">
        <v>0.5</v>
      </c>
      <c r="H29" s="13">
        <v>2</v>
      </c>
      <c r="I29" s="9">
        <v>2</v>
      </c>
      <c r="J29" s="13">
        <v>1.5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1</v>
      </c>
      <c r="G33" s="9">
        <v>0</v>
      </c>
      <c r="H33" s="13">
        <v>1</v>
      </c>
      <c r="I33" s="9">
        <v>1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1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0</v>
      </c>
      <c r="F36" s="13">
        <v>2</v>
      </c>
      <c r="G36" s="9">
        <v>0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3</v>
      </c>
      <c r="F41" s="13">
        <v>3</v>
      </c>
      <c r="G41" s="9">
        <v>2</v>
      </c>
      <c r="H41" s="13">
        <v>3</v>
      </c>
      <c r="I41" s="9">
        <v>3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3</v>
      </c>
      <c r="F42" s="13">
        <v>3</v>
      </c>
      <c r="G42" s="9">
        <v>2</v>
      </c>
      <c r="H42" s="13">
        <v>3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3</v>
      </c>
      <c r="E43" s="9">
        <v>1</v>
      </c>
      <c r="F43" s="13">
        <v>3</v>
      </c>
      <c r="G43" s="9">
        <v>1</v>
      </c>
      <c r="H43" s="13">
        <v>3</v>
      </c>
      <c r="I43" s="9">
        <v>3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3</v>
      </c>
      <c r="E45" s="9">
        <v>1</v>
      </c>
      <c r="F45" s="13">
        <v>3</v>
      </c>
      <c r="G45" s="9">
        <v>2</v>
      </c>
      <c r="H45" s="13">
        <v>3</v>
      </c>
      <c r="I45" s="9">
        <v>3</v>
      </c>
      <c r="J45" s="13">
        <v>1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70</v>
      </c>
      <c r="D46" s="9">
        <f t="shared" si="0"/>
        <v>77</v>
      </c>
      <c r="E46" s="9">
        <f t="shared" si="0"/>
        <v>70.5</v>
      </c>
      <c r="F46" s="9">
        <f t="shared" si="0"/>
        <v>80</v>
      </c>
      <c r="G46" s="9">
        <f t="shared" si="0"/>
        <v>67.5</v>
      </c>
      <c r="H46" s="9">
        <f t="shared" si="0"/>
        <v>79.5</v>
      </c>
      <c r="I46" s="9">
        <f t="shared" si="0"/>
        <v>76.5</v>
      </c>
      <c r="J46" s="9">
        <f t="shared" si="0"/>
        <v>69.5</v>
      </c>
      <c r="K46" s="9">
        <f t="shared" si="0"/>
        <v>71</v>
      </c>
      <c r="L46" s="9">
        <f t="shared" si="0"/>
        <v>69</v>
      </c>
    </row>
    <row r="47" spans="1:12">
      <c r="A47" s="14" t="s">
        <v>146</v>
      </c>
      <c r="B47" s="14" t="s">
        <v>147</v>
      </c>
      <c r="C47" s="14">
        <f t="shared" ref="C47:L47" si="1">SUM(C3:C45)</f>
        <v>70</v>
      </c>
      <c r="D47" s="14">
        <f t="shared" si="1"/>
        <v>77</v>
      </c>
      <c r="E47" s="14">
        <f t="shared" si="1"/>
        <v>70.5</v>
      </c>
      <c r="F47" s="14">
        <f t="shared" si="1"/>
        <v>80</v>
      </c>
      <c r="G47" s="14">
        <f t="shared" si="1"/>
        <v>67.5</v>
      </c>
      <c r="H47" s="14">
        <f t="shared" si="1"/>
        <v>79.5</v>
      </c>
      <c r="I47" s="14">
        <f t="shared" si="1"/>
        <v>76.5</v>
      </c>
      <c r="J47" s="14">
        <f t="shared" si="1"/>
        <v>69.5</v>
      </c>
      <c r="K47" s="14">
        <f t="shared" si="1"/>
        <v>71</v>
      </c>
      <c r="L47" s="14">
        <f t="shared" si="1"/>
        <v>69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72.875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6" activePane="bottomRight" state="frozen"/>
      <selection/>
      <selection pane="topRight"/>
      <selection pane="bottomLeft"/>
      <selection pane="bottomRight" activeCell="C47" sqref="C4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3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2</v>
      </c>
      <c r="F10" s="13">
        <v>2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1</v>
      </c>
      <c r="H11" s="13">
        <v>2</v>
      </c>
      <c r="I11" s="9">
        <v>1.5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1.5</v>
      </c>
      <c r="D14" s="13">
        <v>1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0.5</v>
      </c>
      <c r="E19" s="9">
        <v>1</v>
      </c>
      <c r="F19" s="13">
        <v>1</v>
      </c>
      <c r="G19" s="9">
        <v>0.5</v>
      </c>
      <c r="H19" s="13">
        <v>0.5</v>
      </c>
      <c r="I19" s="9">
        <v>0.5</v>
      </c>
      <c r="J19" s="13">
        <v>0.5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0.5</v>
      </c>
      <c r="F21" s="13">
        <v>1</v>
      </c>
      <c r="G21" s="9">
        <v>0.5</v>
      </c>
      <c r="H21" s="13">
        <v>1</v>
      </c>
      <c r="I21" s="9">
        <v>0.5</v>
      </c>
      <c r="J21" s="13">
        <v>0.5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1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1</v>
      </c>
      <c r="H28" s="13">
        <v>1</v>
      </c>
      <c r="I28" s="9">
        <v>1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4.5</v>
      </c>
      <c r="E35" s="9">
        <v>5</v>
      </c>
      <c r="F35" s="13">
        <v>4</v>
      </c>
      <c r="G35" s="9">
        <v>5</v>
      </c>
      <c r="H35" s="13">
        <v>4</v>
      </c>
      <c r="I35" s="9">
        <v>5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1</v>
      </c>
      <c r="F44" s="13">
        <v>3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2</v>
      </c>
      <c r="H45" s="13">
        <v>2</v>
      </c>
      <c r="I45" s="9">
        <v>3</v>
      </c>
      <c r="J45" s="13">
        <v>2</v>
      </c>
      <c r="K45" s="9">
        <v>3</v>
      </c>
      <c r="L45" s="13">
        <v>2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88</v>
      </c>
      <c r="D46" s="9">
        <f t="shared" si="0"/>
        <v>88</v>
      </c>
      <c r="E46" s="9">
        <f t="shared" si="0"/>
        <v>87.5</v>
      </c>
      <c r="F46" s="9">
        <f t="shared" si="0"/>
        <v>91</v>
      </c>
      <c r="G46" s="9">
        <f t="shared" si="0"/>
        <v>83</v>
      </c>
      <c r="H46" s="9">
        <f t="shared" si="0"/>
        <v>89</v>
      </c>
      <c r="I46" s="9">
        <f t="shared" si="0"/>
        <v>90.5</v>
      </c>
      <c r="J46" s="9">
        <f t="shared" si="0"/>
        <v>87.5</v>
      </c>
      <c r="K46" s="9">
        <f t="shared" si="0"/>
        <v>92</v>
      </c>
      <c r="L46" s="9">
        <f t="shared" si="0"/>
        <v>85</v>
      </c>
    </row>
    <row r="47" spans="1:12">
      <c r="A47" s="14" t="s">
        <v>146</v>
      </c>
      <c r="B47" s="14" t="s">
        <v>147</v>
      </c>
      <c r="C47" s="14">
        <f t="shared" ref="C47:L47" si="1">SUM(C3:C45)</f>
        <v>88</v>
      </c>
      <c r="D47" s="14">
        <f t="shared" si="1"/>
        <v>88</v>
      </c>
      <c r="E47" s="14">
        <f t="shared" si="1"/>
        <v>87.5</v>
      </c>
      <c r="F47" s="14">
        <f t="shared" si="1"/>
        <v>91</v>
      </c>
      <c r="G47" s="14">
        <f t="shared" si="1"/>
        <v>83</v>
      </c>
      <c r="H47" s="14">
        <f t="shared" si="1"/>
        <v>89</v>
      </c>
      <c r="I47" s="14">
        <f t="shared" si="1"/>
        <v>90.5</v>
      </c>
      <c r="J47" s="14">
        <f t="shared" si="1"/>
        <v>87.5</v>
      </c>
      <c r="K47" s="14">
        <f t="shared" si="1"/>
        <v>92</v>
      </c>
      <c r="L47" s="14">
        <f t="shared" si="1"/>
        <v>85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88.3125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2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3</v>
      </c>
      <c r="E10" s="9">
        <v>1</v>
      </c>
      <c r="F10" s="13">
        <v>2</v>
      </c>
      <c r="G10" s="9">
        <v>1</v>
      </c>
      <c r="H10" s="13">
        <v>3</v>
      </c>
      <c r="I10" s="9">
        <v>1.5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2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2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95</v>
      </c>
      <c r="D46" s="9">
        <f t="shared" si="0"/>
        <v>97.5</v>
      </c>
      <c r="E46" s="9">
        <f t="shared" si="0"/>
        <v>95</v>
      </c>
      <c r="F46" s="9">
        <f t="shared" si="0"/>
        <v>97</v>
      </c>
      <c r="G46" s="9">
        <f t="shared" si="0"/>
        <v>92.5</v>
      </c>
      <c r="H46" s="9">
        <f t="shared" si="0"/>
        <v>97.5</v>
      </c>
      <c r="I46" s="9">
        <f t="shared" si="0"/>
        <v>95</v>
      </c>
      <c r="J46" s="9">
        <f t="shared" si="0"/>
        <v>95</v>
      </c>
      <c r="K46" s="9">
        <f t="shared" si="0"/>
        <v>90</v>
      </c>
      <c r="L46" s="9">
        <f t="shared" si="0"/>
        <v>90</v>
      </c>
    </row>
    <row r="47" spans="1:12">
      <c r="A47" s="14" t="s">
        <v>146</v>
      </c>
      <c r="B47" s="14" t="s">
        <v>147</v>
      </c>
      <c r="C47" s="14">
        <f t="shared" ref="C47:L47" si="1">SUM(C3:C45)</f>
        <v>95</v>
      </c>
      <c r="D47" s="14">
        <f t="shared" si="1"/>
        <v>97.5</v>
      </c>
      <c r="E47" s="14">
        <f t="shared" si="1"/>
        <v>95</v>
      </c>
      <c r="F47" s="14">
        <f t="shared" si="1"/>
        <v>97</v>
      </c>
      <c r="G47" s="14">
        <f t="shared" si="1"/>
        <v>92.5</v>
      </c>
      <c r="H47" s="14">
        <f t="shared" si="1"/>
        <v>97.5</v>
      </c>
      <c r="I47" s="14">
        <f t="shared" si="1"/>
        <v>95</v>
      </c>
      <c r="J47" s="14">
        <f t="shared" si="1"/>
        <v>95</v>
      </c>
      <c r="K47" s="14">
        <f t="shared" si="1"/>
        <v>90</v>
      </c>
      <c r="L47" s="14">
        <f t="shared" si="1"/>
        <v>90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94.625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优秀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1</v>
      </c>
      <c r="G3" s="9">
        <v>2</v>
      </c>
      <c r="H3" s="13">
        <v>2</v>
      </c>
      <c r="I3" s="9">
        <v>1</v>
      </c>
      <c r="J3" s="13">
        <v>3</v>
      </c>
      <c r="K3" s="13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1</v>
      </c>
      <c r="G4" s="9">
        <v>2</v>
      </c>
      <c r="H4" s="13">
        <v>2</v>
      </c>
      <c r="I4" s="9">
        <v>1</v>
      </c>
      <c r="J4" s="13">
        <v>3</v>
      </c>
      <c r="K4" s="13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1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4</v>
      </c>
      <c r="D46" s="9">
        <f t="shared" si="0"/>
        <v>4</v>
      </c>
      <c r="E46" s="9">
        <f t="shared" si="0"/>
        <v>5</v>
      </c>
      <c r="F46" s="9">
        <f t="shared" si="0"/>
        <v>5</v>
      </c>
      <c r="G46" s="9">
        <f t="shared" si="0"/>
        <v>4</v>
      </c>
      <c r="H46" s="9">
        <f t="shared" si="0"/>
        <v>4</v>
      </c>
      <c r="I46" s="9">
        <f t="shared" si="0"/>
        <v>2</v>
      </c>
      <c r="J46" s="9">
        <f t="shared" si="0"/>
        <v>6</v>
      </c>
      <c r="K46" s="9">
        <f t="shared" si="0"/>
        <v>6</v>
      </c>
      <c r="L46" s="9">
        <f t="shared" si="0"/>
        <v>6</v>
      </c>
    </row>
    <row r="47" spans="1:12">
      <c r="A47" s="14" t="s">
        <v>146</v>
      </c>
      <c r="B47" s="14" t="s">
        <v>147</v>
      </c>
      <c r="C47" s="14">
        <f t="shared" ref="C47:L47" si="1">SUM(C3:C45)</f>
        <v>4</v>
      </c>
      <c r="D47" s="14">
        <f t="shared" si="1"/>
        <v>4</v>
      </c>
      <c r="E47" s="14">
        <f t="shared" si="1"/>
        <v>5</v>
      </c>
      <c r="F47" s="14">
        <f t="shared" si="1"/>
        <v>5</v>
      </c>
      <c r="G47" s="14">
        <f t="shared" si="1"/>
        <v>4</v>
      </c>
      <c r="H47" s="14">
        <f t="shared" si="1"/>
        <v>4</v>
      </c>
      <c r="I47" s="14">
        <f t="shared" si="1"/>
        <v>2</v>
      </c>
      <c r="J47" s="14">
        <f t="shared" si="1"/>
        <v>6</v>
      </c>
      <c r="K47" s="14">
        <f t="shared" si="1"/>
        <v>6</v>
      </c>
      <c r="L47" s="14">
        <f t="shared" si="1"/>
        <v>6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4.75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2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3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2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3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3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1</v>
      </c>
      <c r="E9" s="9">
        <v>2</v>
      </c>
      <c r="F9" s="13">
        <v>1</v>
      </c>
      <c r="G9" s="9">
        <v>2</v>
      </c>
      <c r="H9" s="13">
        <v>1</v>
      </c>
      <c r="I9" s="9">
        <v>1</v>
      </c>
      <c r="J9" s="13">
        <v>1</v>
      </c>
      <c r="K9" s="9">
        <v>3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0.5</v>
      </c>
      <c r="E10" s="9">
        <v>0.5</v>
      </c>
      <c r="F10" s="13">
        <v>1</v>
      </c>
      <c r="G10" s="9">
        <v>0.5</v>
      </c>
      <c r="H10" s="13">
        <v>2</v>
      </c>
      <c r="I10" s="9">
        <v>0.5</v>
      </c>
      <c r="J10" s="13">
        <v>2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0.5</v>
      </c>
      <c r="F17" s="13">
        <v>0.5</v>
      </c>
      <c r="G17" s="9">
        <v>0.5</v>
      </c>
      <c r="H17" s="13">
        <v>0.5</v>
      </c>
      <c r="I17" s="9">
        <v>0.5</v>
      </c>
      <c r="J17" s="13">
        <v>0.5</v>
      </c>
      <c r="K17" s="9">
        <v>0.5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0.5</v>
      </c>
      <c r="E18" s="9">
        <v>0</v>
      </c>
      <c r="F18" s="13">
        <v>0.5</v>
      </c>
      <c r="G18" s="9">
        <v>0</v>
      </c>
      <c r="H18" s="13">
        <v>0.5</v>
      </c>
      <c r="I18" s="9">
        <v>0.5</v>
      </c>
      <c r="J18" s="13">
        <v>0.5</v>
      </c>
      <c r="K18" s="9">
        <v>0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0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1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1</v>
      </c>
      <c r="E24" s="9">
        <v>2</v>
      </c>
      <c r="F24" s="13">
        <v>1</v>
      </c>
      <c r="G24" s="9">
        <v>1</v>
      </c>
      <c r="H24" s="13">
        <v>1</v>
      </c>
      <c r="I24" s="9">
        <v>1</v>
      </c>
      <c r="J24" s="13">
        <v>1</v>
      </c>
      <c r="K24" s="9">
        <v>1</v>
      </c>
      <c r="L24" s="13">
        <v>1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0.5</v>
      </c>
      <c r="H28" s="13">
        <v>1</v>
      </c>
      <c r="I28" s="9">
        <v>1</v>
      </c>
      <c r="J28" s="13">
        <v>1</v>
      </c>
      <c r="K28" s="9">
        <v>0.5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0.5</v>
      </c>
      <c r="E30" s="9">
        <v>0.5</v>
      </c>
      <c r="F30" s="13">
        <v>0.5</v>
      </c>
      <c r="G30" s="9">
        <v>0.5</v>
      </c>
      <c r="H30" s="13">
        <v>0.5</v>
      </c>
      <c r="I30" s="9">
        <v>0.5</v>
      </c>
      <c r="J30" s="13">
        <v>0.5</v>
      </c>
      <c r="K30" s="9">
        <v>0.5</v>
      </c>
      <c r="L30" s="13">
        <v>0.5</v>
      </c>
    </row>
    <row r="31" s="1" customFormat="true" ht="24" customHeight="true" spans="1:12">
      <c r="A31" s="7">
        <v>10.2</v>
      </c>
      <c r="B31" s="8">
        <v>1</v>
      </c>
      <c r="C31" s="9">
        <v>0.5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0.5</v>
      </c>
      <c r="J31" s="13">
        <v>1</v>
      </c>
      <c r="K31" s="9">
        <v>0</v>
      </c>
      <c r="L31" s="13">
        <v>0.5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0.5</v>
      </c>
      <c r="G32" s="9">
        <v>0</v>
      </c>
      <c r="H32" s="13">
        <v>0.5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4</v>
      </c>
      <c r="F35" s="13">
        <v>2</v>
      </c>
      <c r="G35" s="9">
        <v>4</v>
      </c>
      <c r="H35" s="13">
        <v>4</v>
      </c>
      <c r="I35" s="9">
        <v>2</v>
      </c>
      <c r="J35" s="13">
        <v>4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0.5</v>
      </c>
      <c r="E36" s="9">
        <v>0.5</v>
      </c>
      <c r="F36" s="13">
        <v>1</v>
      </c>
      <c r="G36" s="9">
        <v>0.5</v>
      </c>
      <c r="H36" s="13">
        <v>1</v>
      </c>
      <c r="I36" s="9">
        <v>0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1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1</v>
      </c>
      <c r="K37" s="9">
        <v>2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0.5</v>
      </c>
      <c r="L38" s="13">
        <v>0.5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2.5</v>
      </c>
      <c r="E42" s="9">
        <v>2</v>
      </c>
      <c r="F42" s="13">
        <v>3</v>
      </c>
      <c r="G42" s="9">
        <v>2</v>
      </c>
      <c r="H42" s="13">
        <v>2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2</v>
      </c>
      <c r="F43" s="13">
        <v>2</v>
      </c>
      <c r="G43" s="9">
        <v>2</v>
      </c>
      <c r="H43" s="13">
        <v>2</v>
      </c>
      <c r="I43" s="9">
        <v>2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1</v>
      </c>
      <c r="F44" s="13">
        <v>2</v>
      </c>
      <c r="G44" s="9">
        <v>1</v>
      </c>
      <c r="H44" s="13">
        <v>1</v>
      </c>
      <c r="I44" s="9">
        <v>2</v>
      </c>
      <c r="J44" s="13">
        <v>2</v>
      </c>
      <c r="K44" s="9">
        <v>2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0</v>
      </c>
      <c r="F45" s="13">
        <v>2</v>
      </c>
      <c r="G45" s="9">
        <v>0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57</v>
      </c>
      <c r="D46" s="9">
        <f t="shared" si="0"/>
        <v>56</v>
      </c>
      <c r="E46" s="9">
        <f t="shared" si="0"/>
        <v>55</v>
      </c>
      <c r="F46" s="9">
        <f t="shared" si="0"/>
        <v>57</v>
      </c>
      <c r="G46" s="9">
        <f t="shared" si="0"/>
        <v>53</v>
      </c>
      <c r="H46" s="9">
        <f t="shared" si="0"/>
        <v>59</v>
      </c>
      <c r="I46" s="9">
        <f t="shared" si="0"/>
        <v>52.5</v>
      </c>
      <c r="J46" s="9">
        <f t="shared" si="0"/>
        <v>58</v>
      </c>
      <c r="K46" s="9">
        <f t="shared" si="0"/>
        <v>56.5</v>
      </c>
      <c r="L46" s="9">
        <f t="shared" si="0"/>
        <v>44.5</v>
      </c>
    </row>
    <row r="47" spans="1:12">
      <c r="A47" s="14" t="s">
        <v>146</v>
      </c>
      <c r="B47" s="14" t="s">
        <v>147</v>
      </c>
      <c r="C47" s="14">
        <f t="shared" ref="C47:L47" si="1">SUM(C3:C45)</f>
        <v>57</v>
      </c>
      <c r="D47" s="14">
        <f t="shared" si="1"/>
        <v>56</v>
      </c>
      <c r="E47" s="14">
        <f t="shared" si="1"/>
        <v>55</v>
      </c>
      <c r="F47" s="14">
        <f t="shared" si="1"/>
        <v>57</v>
      </c>
      <c r="G47" s="14">
        <f t="shared" si="1"/>
        <v>53</v>
      </c>
      <c r="H47" s="14">
        <f t="shared" si="1"/>
        <v>59</v>
      </c>
      <c r="I47" s="14">
        <f t="shared" si="1"/>
        <v>52.5</v>
      </c>
      <c r="J47" s="14">
        <f t="shared" si="1"/>
        <v>58</v>
      </c>
      <c r="K47" s="14">
        <f t="shared" si="1"/>
        <v>56.5</v>
      </c>
      <c r="L47" s="14">
        <f t="shared" si="1"/>
        <v>44.5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55.625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2</v>
      </c>
      <c r="H5" s="13">
        <v>2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13">
        <v>0</v>
      </c>
      <c r="E6" s="9">
        <v>1</v>
      </c>
      <c r="F6" s="13">
        <v>0</v>
      </c>
      <c r="G6" s="9">
        <v>1</v>
      </c>
      <c r="H6" s="13">
        <v>0</v>
      </c>
      <c r="I6" s="9">
        <v>0</v>
      </c>
      <c r="J6" s="13">
        <v>0</v>
      </c>
      <c r="K6" s="9">
        <v>0</v>
      </c>
      <c r="L6" s="13">
        <v>0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3</v>
      </c>
      <c r="I10" s="9">
        <v>1</v>
      </c>
      <c r="J10" s="13">
        <v>1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1</v>
      </c>
      <c r="I17" s="9">
        <v>1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0</v>
      </c>
      <c r="E20" s="9">
        <v>0</v>
      </c>
      <c r="F20" s="13">
        <v>0</v>
      </c>
      <c r="G20" s="9">
        <v>0</v>
      </c>
      <c r="H20" s="13">
        <v>0</v>
      </c>
      <c r="I20" s="9">
        <v>2</v>
      </c>
      <c r="J20" s="13">
        <v>0</v>
      </c>
      <c r="K20" s="9">
        <v>2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0</v>
      </c>
      <c r="E21" s="9">
        <v>0</v>
      </c>
      <c r="F21" s="13">
        <v>0</v>
      </c>
      <c r="G21" s="9">
        <v>0</v>
      </c>
      <c r="H21" s="13">
        <v>0</v>
      </c>
      <c r="I21" s="9">
        <v>1</v>
      </c>
      <c r="J21" s="13">
        <v>0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1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1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0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1</v>
      </c>
      <c r="F38" s="13">
        <v>0</v>
      </c>
      <c r="G38" s="9">
        <v>1</v>
      </c>
      <c r="H38" s="13">
        <v>0</v>
      </c>
      <c r="I38" s="9">
        <v>0</v>
      </c>
      <c r="J38" s="13">
        <v>1</v>
      </c>
      <c r="K38" s="9">
        <v>1.5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1</v>
      </c>
      <c r="E39" s="9">
        <v>1</v>
      </c>
      <c r="F39" s="13">
        <v>1</v>
      </c>
      <c r="G39" s="9">
        <v>1</v>
      </c>
      <c r="H39" s="13">
        <v>1</v>
      </c>
      <c r="I39" s="9">
        <v>1</v>
      </c>
      <c r="J39" s="13">
        <v>1</v>
      </c>
      <c r="K39" s="9">
        <v>3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0</v>
      </c>
      <c r="I40" s="9">
        <v>0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0</v>
      </c>
      <c r="G41" s="9">
        <v>0</v>
      </c>
      <c r="H41" s="13">
        <v>0</v>
      </c>
      <c r="I41" s="9">
        <v>0</v>
      </c>
      <c r="J41" s="13">
        <v>0</v>
      </c>
      <c r="K41" s="9">
        <v>0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1</v>
      </c>
      <c r="F42" s="13">
        <v>2</v>
      </c>
      <c r="G42" s="9">
        <v>1</v>
      </c>
      <c r="H42" s="13">
        <v>1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0</v>
      </c>
      <c r="E43" s="9">
        <v>4</v>
      </c>
      <c r="F43" s="13">
        <v>0</v>
      </c>
      <c r="G43" s="9">
        <v>0</v>
      </c>
      <c r="H43" s="13">
        <v>0</v>
      </c>
      <c r="I43" s="9">
        <v>4</v>
      </c>
      <c r="J43" s="13">
        <v>0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3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43.5</v>
      </c>
      <c r="D46" s="9">
        <f t="shared" si="0"/>
        <v>42</v>
      </c>
      <c r="E46" s="9">
        <f t="shared" si="0"/>
        <v>45</v>
      </c>
      <c r="F46" s="9">
        <f t="shared" si="0"/>
        <v>40</v>
      </c>
      <c r="G46" s="9">
        <f t="shared" si="0"/>
        <v>38.5</v>
      </c>
      <c r="H46" s="9">
        <f t="shared" si="0"/>
        <v>47</v>
      </c>
      <c r="I46" s="9">
        <f t="shared" si="0"/>
        <v>55</v>
      </c>
      <c r="J46" s="9">
        <f t="shared" si="0"/>
        <v>41</v>
      </c>
      <c r="K46" s="9">
        <f t="shared" si="0"/>
        <v>45</v>
      </c>
      <c r="L46" s="9">
        <f t="shared" si="0"/>
        <v>39.5</v>
      </c>
    </row>
    <row r="47" spans="1:12">
      <c r="A47" s="14" t="s">
        <v>146</v>
      </c>
      <c r="B47" s="14" t="s">
        <v>147</v>
      </c>
      <c r="C47" s="14">
        <f t="shared" ref="C47:L47" si="1">SUM(C3:C45)</f>
        <v>43.5</v>
      </c>
      <c r="D47" s="14">
        <f t="shared" si="1"/>
        <v>42</v>
      </c>
      <c r="E47" s="14">
        <f t="shared" si="1"/>
        <v>45</v>
      </c>
      <c r="F47" s="14">
        <f t="shared" si="1"/>
        <v>40</v>
      </c>
      <c r="G47" s="14">
        <f t="shared" si="1"/>
        <v>38.5</v>
      </c>
      <c r="H47" s="14">
        <f t="shared" si="1"/>
        <v>47</v>
      </c>
      <c r="I47" s="14">
        <f t="shared" si="1"/>
        <v>55</v>
      </c>
      <c r="J47" s="14">
        <f t="shared" si="1"/>
        <v>41</v>
      </c>
      <c r="K47" s="14">
        <f t="shared" si="1"/>
        <v>45</v>
      </c>
      <c r="L47" s="14">
        <f t="shared" si="1"/>
        <v>39.5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42.875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L52" sqref="L5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2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3</v>
      </c>
      <c r="E10" s="9">
        <v>3</v>
      </c>
      <c r="F10" s="13">
        <v>3</v>
      </c>
      <c r="G10" s="9">
        <v>2.5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0.5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0.5</v>
      </c>
      <c r="F19" s="13">
        <v>0.5</v>
      </c>
      <c r="G19" s="9">
        <v>0.5</v>
      </c>
      <c r="H19" s="13">
        <v>0.5</v>
      </c>
      <c r="I19" s="9">
        <v>1</v>
      </c>
      <c r="J19" s="13">
        <v>0.5</v>
      </c>
      <c r="K19" s="9">
        <v>0.5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0.5</v>
      </c>
      <c r="F21" s="13">
        <v>0.5</v>
      </c>
      <c r="G21" s="9">
        <v>0.5</v>
      </c>
      <c r="H21" s="13">
        <v>0.5</v>
      </c>
      <c r="I21" s="9">
        <v>0.5</v>
      </c>
      <c r="J21" s="13">
        <v>0.5</v>
      </c>
      <c r="K21" s="9">
        <v>0.5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1</v>
      </c>
      <c r="H23" s="13">
        <v>2</v>
      </c>
      <c r="I23" s="9">
        <v>1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1.5</v>
      </c>
      <c r="H28" s="13">
        <v>2</v>
      </c>
      <c r="I28" s="9">
        <v>2</v>
      </c>
      <c r="J28" s="13">
        <v>2</v>
      </c>
      <c r="K28" s="9">
        <v>1.5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3</v>
      </c>
      <c r="F41" s="13">
        <v>4</v>
      </c>
      <c r="G41" s="9">
        <v>3</v>
      </c>
      <c r="H41" s="13">
        <v>3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3</v>
      </c>
      <c r="D43" s="13">
        <v>3</v>
      </c>
      <c r="E43" s="9">
        <v>3</v>
      </c>
      <c r="F43" s="13">
        <v>3</v>
      </c>
      <c r="G43" s="9">
        <v>3</v>
      </c>
      <c r="H43" s="13">
        <v>3</v>
      </c>
      <c r="I43" s="9">
        <v>3</v>
      </c>
      <c r="J43" s="13">
        <v>3</v>
      </c>
      <c r="K43" s="9">
        <v>3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0</v>
      </c>
      <c r="E44" s="9">
        <v>0</v>
      </c>
      <c r="F44" s="13">
        <v>0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0</v>
      </c>
      <c r="E45" s="9">
        <v>0</v>
      </c>
      <c r="F45" s="13">
        <v>0</v>
      </c>
      <c r="G45" s="9">
        <v>3</v>
      </c>
      <c r="H45" s="13">
        <v>2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87</v>
      </c>
      <c r="D46" s="9">
        <f t="shared" si="0"/>
        <v>85.5</v>
      </c>
      <c r="E46" s="9">
        <f t="shared" si="0"/>
        <v>80.5</v>
      </c>
      <c r="F46" s="9">
        <f t="shared" si="0"/>
        <v>83.5</v>
      </c>
      <c r="G46" s="9">
        <f t="shared" si="0"/>
        <v>80</v>
      </c>
      <c r="H46" s="9">
        <f t="shared" si="0"/>
        <v>85.5</v>
      </c>
      <c r="I46" s="9">
        <f t="shared" si="0"/>
        <v>90.5</v>
      </c>
      <c r="J46" s="9">
        <f t="shared" si="0"/>
        <v>88.5</v>
      </c>
      <c r="K46" s="9">
        <f t="shared" si="0"/>
        <v>91</v>
      </c>
      <c r="L46" s="9">
        <f t="shared" si="0"/>
        <v>86.5</v>
      </c>
    </row>
    <row r="47" spans="1:12">
      <c r="A47" s="14" t="s">
        <v>146</v>
      </c>
      <c r="B47" s="14" t="s">
        <v>147</v>
      </c>
      <c r="C47" s="14">
        <f t="shared" ref="C47:L47" si="1">SUM(C3:C45)</f>
        <v>87</v>
      </c>
      <c r="D47" s="14">
        <f t="shared" si="1"/>
        <v>85.5</v>
      </c>
      <c r="E47" s="14">
        <f t="shared" si="1"/>
        <v>80.5</v>
      </c>
      <c r="F47" s="14">
        <f t="shared" si="1"/>
        <v>83.5</v>
      </c>
      <c r="G47" s="14">
        <f t="shared" si="1"/>
        <v>80</v>
      </c>
      <c r="H47" s="14">
        <f t="shared" si="1"/>
        <v>85.5</v>
      </c>
      <c r="I47" s="14">
        <f t="shared" si="1"/>
        <v>90.5</v>
      </c>
      <c r="J47" s="14">
        <f t="shared" si="1"/>
        <v>88.5</v>
      </c>
      <c r="K47" s="14">
        <f t="shared" si="1"/>
        <v>91</v>
      </c>
      <c r="L47" s="14">
        <f t="shared" si="1"/>
        <v>86.5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85.9375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2.5</v>
      </c>
      <c r="E10" s="9">
        <v>3</v>
      </c>
      <c r="F10" s="13">
        <v>2.5</v>
      </c>
      <c r="G10" s="9">
        <v>3</v>
      </c>
      <c r="H10" s="13">
        <v>2.5</v>
      </c>
      <c r="I10" s="9">
        <v>2.5</v>
      </c>
      <c r="J10" s="13">
        <v>3</v>
      </c>
      <c r="K10" s="9">
        <v>2.5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0.5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0.5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0.5</v>
      </c>
      <c r="E18" s="9">
        <v>0.5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</v>
      </c>
      <c r="E21" s="9">
        <v>0.5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2</v>
      </c>
      <c r="H23" s="13">
        <v>2</v>
      </c>
      <c r="I23" s="9">
        <v>1</v>
      </c>
      <c r="J23" s="13">
        <v>2</v>
      </c>
      <c r="K23" s="9">
        <v>2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5</v>
      </c>
      <c r="E35" s="9">
        <v>5</v>
      </c>
      <c r="F35" s="13">
        <v>4</v>
      </c>
      <c r="G35" s="9">
        <v>4</v>
      </c>
      <c r="H35" s="13">
        <v>4</v>
      </c>
      <c r="I35" s="9">
        <v>5</v>
      </c>
      <c r="J35" s="13">
        <v>4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4</v>
      </c>
      <c r="E42" s="9">
        <v>2</v>
      </c>
      <c r="F42" s="13">
        <v>3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2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88.5</v>
      </c>
      <c r="D46" s="9">
        <f t="shared" si="0"/>
        <v>88.5</v>
      </c>
      <c r="E46" s="9">
        <f t="shared" si="0"/>
        <v>84.5</v>
      </c>
      <c r="F46" s="9">
        <f t="shared" si="0"/>
        <v>86.5</v>
      </c>
      <c r="G46" s="9">
        <f t="shared" si="0"/>
        <v>83.5</v>
      </c>
      <c r="H46" s="9">
        <f t="shared" si="0"/>
        <v>87</v>
      </c>
      <c r="I46" s="9">
        <f t="shared" si="0"/>
        <v>87</v>
      </c>
      <c r="J46" s="9">
        <f t="shared" si="0"/>
        <v>88</v>
      </c>
      <c r="K46" s="9">
        <f t="shared" si="0"/>
        <v>87.5</v>
      </c>
      <c r="L46" s="9">
        <f t="shared" si="0"/>
        <v>86.5</v>
      </c>
    </row>
    <row r="47" spans="1:12">
      <c r="A47" s="14" t="s">
        <v>146</v>
      </c>
      <c r="B47" s="14" t="s">
        <v>147</v>
      </c>
      <c r="C47" s="14">
        <f t="shared" ref="C47:L47" si="1">SUM(C3:C45)</f>
        <v>88.5</v>
      </c>
      <c r="D47" s="14">
        <f t="shared" si="1"/>
        <v>88.5</v>
      </c>
      <c r="E47" s="14">
        <f t="shared" si="1"/>
        <v>84.5</v>
      </c>
      <c r="F47" s="14">
        <f t="shared" si="1"/>
        <v>86.5</v>
      </c>
      <c r="G47" s="14">
        <f t="shared" si="1"/>
        <v>83.5</v>
      </c>
      <c r="H47" s="14">
        <f t="shared" si="1"/>
        <v>87</v>
      </c>
      <c r="I47" s="14">
        <f t="shared" si="1"/>
        <v>87</v>
      </c>
      <c r="J47" s="14">
        <f t="shared" si="1"/>
        <v>88</v>
      </c>
      <c r="K47" s="14">
        <f t="shared" si="1"/>
        <v>87.5</v>
      </c>
      <c r="L47" s="14">
        <f t="shared" si="1"/>
        <v>86.5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86.9375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2</v>
      </c>
      <c r="L3" s="13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2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1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2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1.5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0.5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1</v>
      </c>
      <c r="G28" s="9">
        <v>1</v>
      </c>
      <c r="H28" s="13">
        <v>2</v>
      </c>
      <c r="I28" s="9">
        <v>0.5</v>
      </c>
      <c r="J28" s="13">
        <v>2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0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0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2</v>
      </c>
      <c r="F43" s="13">
        <v>4</v>
      </c>
      <c r="G43" s="9">
        <v>3</v>
      </c>
      <c r="H43" s="13">
        <v>3</v>
      </c>
      <c r="I43" s="9">
        <v>4</v>
      </c>
      <c r="J43" s="13">
        <v>3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1</v>
      </c>
      <c r="K45" s="9">
        <v>3</v>
      </c>
      <c r="L45" s="13">
        <v>1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82</v>
      </c>
      <c r="D46" s="9">
        <f t="shared" si="0"/>
        <v>79.5</v>
      </c>
      <c r="E46" s="9">
        <f t="shared" si="0"/>
        <v>76</v>
      </c>
      <c r="F46" s="9">
        <f t="shared" si="0"/>
        <v>82</v>
      </c>
      <c r="G46" s="9">
        <f t="shared" si="0"/>
        <v>75.5</v>
      </c>
      <c r="H46" s="9">
        <f t="shared" si="0"/>
        <v>84</v>
      </c>
      <c r="I46" s="9">
        <f t="shared" si="0"/>
        <v>84.5</v>
      </c>
      <c r="J46" s="9">
        <f t="shared" si="0"/>
        <v>80</v>
      </c>
      <c r="K46" s="9">
        <f t="shared" si="0"/>
        <v>83</v>
      </c>
      <c r="L46" s="9">
        <f t="shared" si="0"/>
        <v>77</v>
      </c>
    </row>
    <row r="47" spans="1:12">
      <c r="A47" s="14" t="s">
        <v>146</v>
      </c>
      <c r="B47" s="14" t="s">
        <v>147</v>
      </c>
      <c r="C47" s="14">
        <f t="shared" ref="C47:L47" si="1">SUM(C3:C45)</f>
        <v>82</v>
      </c>
      <c r="D47" s="14">
        <f t="shared" si="1"/>
        <v>79.5</v>
      </c>
      <c r="E47" s="14">
        <f t="shared" si="1"/>
        <v>76</v>
      </c>
      <c r="F47" s="14">
        <f t="shared" si="1"/>
        <v>82</v>
      </c>
      <c r="G47" s="14">
        <f t="shared" si="1"/>
        <v>75.5</v>
      </c>
      <c r="H47" s="14">
        <f t="shared" si="1"/>
        <v>84</v>
      </c>
      <c r="I47" s="14">
        <f t="shared" si="1"/>
        <v>84.5</v>
      </c>
      <c r="J47" s="14">
        <f t="shared" si="1"/>
        <v>80</v>
      </c>
      <c r="K47" s="14">
        <f t="shared" si="1"/>
        <v>83</v>
      </c>
      <c r="L47" s="14">
        <f t="shared" si="1"/>
        <v>77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80.4375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L57"/>
  <sheetViews>
    <sheetView workbookViewId="0">
      <pane xSplit="2" ySplit="2" topLeftCell="C39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0</v>
      </c>
      <c r="F10" s="13">
        <v>1</v>
      </c>
      <c r="G10" s="9">
        <v>0</v>
      </c>
      <c r="H10" s="13">
        <v>1</v>
      </c>
      <c r="I10" s="9">
        <v>0</v>
      </c>
      <c r="J10" s="13">
        <v>1</v>
      </c>
      <c r="K10" s="9">
        <v>1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2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0.5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1</v>
      </c>
      <c r="E20" s="9">
        <v>1</v>
      </c>
      <c r="F20" s="13">
        <v>2</v>
      </c>
      <c r="G20" s="9">
        <v>1</v>
      </c>
      <c r="H20" s="13">
        <v>2</v>
      </c>
      <c r="I20" s="9">
        <v>2</v>
      </c>
      <c r="J20" s="13">
        <v>2</v>
      </c>
      <c r="K20" s="9">
        <v>0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0</v>
      </c>
      <c r="F21" s="13">
        <v>1</v>
      </c>
      <c r="G21" s="9">
        <v>0</v>
      </c>
      <c r="H21" s="13">
        <v>1</v>
      </c>
      <c r="I21" s="9">
        <v>0</v>
      </c>
      <c r="J21" s="13">
        <v>0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1.5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0</v>
      </c>
      <c r="I26" s="9">
        <v>0</v>
      </c>
      <c r="J26" s="13">
        <v>2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1.5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3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2</v>
      </c>
      <c r="G28" s="9">
        <v>0</v>
      </c>
      <c r="H28" s="13">
        <v>2</v>
      </c>
      <c r="I28" s="9">
        <v>0</v>
      </c>
      <c r="J28" s="13">
        <v>2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2</v>
      </c>
      <c r="G29" s="9">
        <v>0</v>
      </c>
      <c r="H29" s="13">
        <v>2</v>
      </c>
      <c r="I29" s="9">
        <v>0</v>
      </c>
      <c r="J29" s="13">
        <v>2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0</v>
      </c>
      <c r="E33" s="9">
        <v>2</v>
      </c>
      <c r="F33" s="13">
        <v>0.5</v>
      </c>
      <c r="G33" s="9">
        <v>0.5</v>
      </c>
      <c r="H33" s="13">
        <v>2</v>
      </c>
      <c r="I33" s="9">
        <v>2</v>
      </c>
      <c r="J33" s="13">
        <v>2</v>
      </c>
      <c r="K33" s="9">
        <v>0.5</v>
      </c>
      <c r="L33" s="13">
        <v>0.5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0</v>
      </c>
      <c r="H34" s="13">
        <v>2</v>
      </c>
      <c r="I34" s="9">
        <v>0</v>
      </c>
      <c r="J34" s="13">
        <v>2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0</v>
      </c>
      <c r="E35" s="9">
        <v>0</v>
      </c>
      <c r="F35" s="13">
        <v>0</v>
      </c>
      <c r="G35" s="9">
        <v>0</v>
      </c>
      <c r="H35" s="13">
        <v>0</v>
      </c>
      <c r="I35" s="9">
        <v>0</v>
      </c>
      <c r="J35" s="13">
        <v>5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1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3</v>
      </c>
      <c r="E41" s="9">
        <v>0</v>
      </c>
      <c r="F41" s="13">
        <v>3</v>
      </c>
      <c r="G41" s="9">
        <v>0</v>
      </c>
      <c r="H41" s="13">
        <v>3</v>
      </c>
      <c r="I41" s="9">
        <v>3</v>
      </c>
      <c r="J41" s="13">
        <v>3</v>
      </c>
      <c r="K41" s="9">
        <v>3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</v>
      </c>
      <c r="D44" s="13">
        <v>3</v>
      </c>
      <c r="E44" s="9">
        <v>1</v>
      </c>
      <c r="F44" s="13">
        <v>3</v>
      </c>
      <c r="G44" s="9">
        <v>1</v>
      </c>
      <c r="H44" s="13">
        <v>3</v>
      </c>
      <c r="I44" s="9">
        <v>0</v>
      </c>
      <c r="J44" s="13">
        <v>0</v>
      </c>
      <c r="K44" s="9">
        <v>3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1</v>
      </c>
      <c r="H45" s="13">
        <v>3</v>
      </c>
      <c r="I45" s="9">
        <v>3</v>
      </c>
      <c r="J45" s="13">
        <v>3</v>
      </c>
      <c r="K45" s="9">
        <v>3</v>
      </c>
      <c r="L45" s="13">
        <v>1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71.5</v>
      </c>
      <c r="D46" s="9">
        <f t="shared" si="0"/>
        <v>66.5</v>
      </c>
      <c r="E46" s="9">
        <f t="shared" si="0"/>
        <v>61.5</v>
      </c>
      <c r="F46" s="9">
        <f t="shared" si="0"/>
        <v>73.5</v>
      </c>
      <c r="G46" s="9">
        <f t="shared" si="0"/>
        <v>55</v>
      </c>
      <c r="H46" s="9">
        <f t="shared" si="0"/>
        <v>74.5</v>
      </c>
      <c r="I46" s="9">
        <f t="shared" si="0"/>
        <v>61</v>
      </c>
      <c r="J46" s="9">
        <f t="shared" si="0"/>
        <v>81</v>
      </c>
      <c r="K46" s="9">
        <f t="shared" si="0"/>
        <v>64</v>
      </c>
      <c r="L46" s="9">
        <f t="shared" si="0"/>
        <v>54</v>
      </c>
    </row>
    <row r="47" spans="1:12">
      <c r="A47" s="14" t="s">
        <v>146</v>
      </c>
      <c r="B47" s="14" t="s">
        <v>147</v>
      </c>
      <c r="C47" s="14">
        <f t="shared" ref="C47:L47" si="1">SUM(C3:C45)</f>
        <v>71.5</v>
      </c>
      <c r="D47" s="14">
        <f t="shared" si="1"/>
        <v>66.5</v>
      </c>
      <c r="E47" s="14">
        <f t="shared" si="1"/>
        <v>61.5</v>
      </c>
      <c r="F47" s="14">
        <f t="shared" si="1"/>
        <v>73.5</v>
      </c>
      <c r="G47" s="14">
        <f t="shared" si="1"/>
        <v>55</v>
      </c>
      <c r="H47" s="14">
        <f t="shared" si="1"/>
        <v>74.5</v>
      </c>
      <c r="I47" s="14">
        <f t="shared" si="1"/>
        <v>61</v>
      </c>
      <c r="J47" s="14">
        <f t="shared" si="1"/>
        <v>81</v>
      </c>
      <c r="K47" s="14">
        <f t="shared" si="1"/>
        <v>64</v>
      </c>
      <c r="L47" s="14">
        <f t="shared" si="1"/>
        <v>54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65.9375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1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2.5</v>
      </c>
      <c r="E9" s="9">
        <v>3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0.5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</v>
      </c>
      <c r="F17" s="13">
        <v>1</v>
      </c>
      <c r="G17" s="9">
        <v>0</v>
      </c>
      <c r="H17" s="13">
        <v>0</v>
      </c>
      <c r="I17" s="9">
        <v>1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0.5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4</v>
      </c>
      <c r="G35" s="9">
        <v>4</v>
      </c>
      <c r="H35" s="13">
        <v>4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1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1.5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1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77.5</v>
      </c>
      <c r="D46" s="9">
        <f t="shared" si="0"/>
        <v>78.5</v>
      </c>
      <c r="E46" s="9">
        <f t="shared" si="0"/>
        <v>80</v>
      </c>
      <c r="F46" s="9">
        <f t="shared" si="0"/>
        <v>80</v>
      </c>
      <c r="G46" s="9">
        <f t="shared" si="0"/>
        <v>72</v>
      </c>
      <c r="H46" s="9">
        <f t="shared" si="0"/>
        <v>78</v>
      </c>
      <c r="I46" s="9">
        <f t="shared" si="0"/>
        <v>78.5</v>
      </c>
      <c r="J46" s="9">
        <f t="shared" si="0"/>
        <v>78</v>
      </c>
      <c r="K46" s="9">
        <f t="shared" si="0"/>
        <v>75.5</v>
      </c>
      <c r="L46" s="9">
        <f t="shared" si="0"/>
        <v>77.5</v>
      </c>
    </row>
    <row r="47" spans="1:12">
      <c r="A47" s="14" t="s">
        <v>146</v>
      </c>
      <c r="B47" s="14" t="s">
        <v>147</v>
      </c>
      <c r="C47" s="14">
        <f t="shared" ref="C47:L47" si="1">SUM(C3:C45)</f>
        <v>77.5</v>
      </c>
      <c r="D47" s="14">
        <f t="shared" si="1"/>
        <v>78.5</v>
      </c>
      <c r="E47" s="14">
        <f t="shared" si="1"/>
        <v>80</v>
      </c>
      <c r="F47" s="14">
        <f t="shared" si="1"/>
        <v>80</v>
      </c>
      <c r="G47" s="14">
        <f t="shared" si="1"/>
        <v>72</v>
      </c>
      <c r="H47" s="14">
        <f t="shared" si="1"/>
        <v>78</v>
      </c>
      <c r="I47" s="14">
        <f t="shared" si="1"/>
        <v>78.5</v>
      </c>
      <c r="J47" s="14">
        <f t="shared" si="1"/>
        <v>78</v>
      </c>
      <c r="K47" s="14">
        <f t="shared" si="1"/>
        <v>75.5</v>
      </c>
      <c r="L47" s="14">
        <f t="shared" si="1"/>
        <v>77.5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77.9375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2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1.5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1.5</v>
      </c>
      <c r="D11" s="13">
        <v>2</v>
      </c>
      <c r="E11" s="9">
        <v>2</v>
      </c>
      <c r="F11" s="13">
        <v>1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1</v>
      </c>
      <c r="G27" s="9">
        <v>2</v>
      </c>
      <c r="H27" s="13">
        <v>2</v>
      </c>
      <c r="I27" s="9">
        <v>1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4</v>
      </c>
      <c r="G35" s="9">
        <v>6</v>
      </c>
      <c r="H35" s="13">
        <v>4</v>
      </c>
      <c r="I35" s="9">
        <v>4</v>
      </c>
      <c r="J35" s="13">
        <v>4</v>
      </c>
      <c r="K35" s="9">
        <v>5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1.5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1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88</v>
      </c>
      <c r="D46" s="9">
        <f t="shared" si="0"/>
        <v>83.5</v>
      </c>
      <c r="E46" s="9">
        <f t="shared" si="0"/>
        <v>84.5</v>
      </c>
      <c r="F46" s="9">
        <f t="shared" si="0"/>
        <v>84.5</v>
      </c>
      <c r="G46" s="9">
        <f t="shared" si="0"/>
        <v>83</v>
      </c>
      <c r="H46" s="9">
        <f t="shared" si="0"/>
        <v>86</v>
      </c>
      <c r="I46" s="9">
        <f t="shared" si="0"/>
        <v>84.5</v>
      </c>
      <c r="J46" s="9">
        <f t="shared" si="0"/>
        <v>86</v>
      </c>
      <c r="K46" s="9">
        <f t="shared" si="0"/>
        <v>84.5</v>
      </c>
      <c r="L46" s="9">
        <f t="shared" si="0"/>
        <v>82.5</v>
      </c>
    </row>
    <row r="47" spans="1:12">
      <c r="A47" s="14" t="s">
        <v>146</v>
      </c>
      <c r="B47" s="14" t="s">
        <v>147</v>
      </c>
      <c r="C47" s="14">
        <f t="shared" ref="C47:L47" si="1">SUM(C3:C45)</f>
        <v>88</v>
      </c>
      <c r="D47" s="14">
        <f t="shared" si="1"/>
        <v>83.5</v>
      </c>
      <c r="E47" s="14">
        <f t="shared" si="1"/>
        <v>84.5</v>
      </c>
      <c r="F47" s="14">
        <f t="shared" si="1"/>
        <v>84.5</v>
      </c>
      <c r="G47" s="14">
        <f t="shared" si="1"/>
        <v>83</v>
      </c>
      <c r="H47" s="14">
        <f t="shared" si="1"/>
        <v>86</v>
      </c>
      <c r="I47" s="14">
        <f t="shared" si="1"/>
        <v>84.5</v>
      </c>
      <c r="J47" s="14">
        <f t="shared" si="1"/>
        <v>86</v>
      </c>
      <c r="K47" s="14">
        <f t="shared" si="1"/>
        <v>84.5</v>
      </c>
      <c r="L47" s="14">
        <f t="shared" si="1"/>
        <v>82.5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84.5625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L44" sqref="L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2</v>
      </c>
      <c r="H7" s="13">
        <v>3</v>
      </c>
      <c r="I7" s="9">
        <v>3</v>
      </c>
      <c r="J7" s="13">
        <v>2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0.5</v>
      </c>
      <c r="E10" s="9">
        <v>1</v>
      </c>
      <c r="F10" s="13">
        <v>0.5</v>
      </c>
      <c r="G10" s="9">
        <v>0.5</v>
      </c>
      <c r="H10" s="13">
        <v>0.5</v>
      </c>
      <c r="I10" s="9">
        <v>2</v>
      </c>
      <c r="J10" s="13">
        <v>0.5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0</v>
      </c>
      <c r="E13" s="9">
        <v>0</v>
      </c>
      <c r="F13" s="13">
        <v>0</v>
      </c>
      <c r="G13" s="9">
        <v>0</v>
      </c>
      <c r="H13" s="13">
        <v>0</v>
      </c>
      <c r="I13" s="9">
        <v>0</v>
      </c>
      <c r="J13" s="13">
        <v>1</v>
      </c>
      <c r="K13" s="9">
        <v>0</v>
      </c>
      <c r="L13" s="13">
        <v>1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0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4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78.5</v>
      </c>
      <c r="D46" s="9">
        <f t="shared" si="0"/>
        <v>77</v>
      </c>
      <c r="E46" s="9">
        <f t="shared" si="0"/>
        <v>80</v>
      </c>
      <c r="F46" s="9">
        <f t="shared" si="0"/>
        <v>79.5</v>
      </c>
      <c r="G46" s="9">
        <f t="shared" si="0"/>
        <v>74.5</v>
      </c>
      <c r="H46" s="9">
        <f t="shared" si="0"/>
        <v>79</v>
      </c>
      <c r="I46" s="9">
        <f t="shared" si="0"/>
        <v>82</v>
      </c>
      <c r="J46" s="9">
        <f t="shared" si="0"/>
        <v>78.5</v>
      </c>
      <c r="K46" s="9">
        <f t="shared" si="0"/>
        <v>81</v>
      </c>
      <c r="L46" s="9">
        <f t="shared" si="0"/>
        <v>82</v>
      </c>
    </row>
    <row r="47" spans="1:12">
      <c r="A47" s="14" t="s">
        <v>146</v>
      </c>
      <c r="B47" s="14" t="s">
        <v>147</v>
      </c>
      <c r="C47" s="14">
        <f t="shared" ref="C47:L47" si="1">SUM(C3:C45)</f>
        <v>78.5</v>
      </c>
      <c r="D47" s="14">
        <f t="shared" si="1"/>
        <v>77</v>
      </c>
      <c r="E47" s="14">
        <f t="shared" si="1"/>
        <v>80</v>
      </c>
      <c r="F47" s="14">
        <f t="shared" si="1"/>
        <v>79.5</v>
      </c>
      <c r="G47" s="14">
        <f t="shared" si="1"/>
        <v>74.5</v>
      </c>
      <c r="H47" s="14">
        <f t="shared" si="1"/>
        <v>79</v>
      </c>
      <c r="I47" s="14">
        <f t="shared" si="1"/>
        <v>82</v>
      </c>
      <c r="J47" s="14">
        <f t="shared" si="1"/>
        <v>78.5</v>
      </c>
      <c r="K47" s="14">
        <f t="shared" si="1"/>
        <v>81</v>
      </c>
      <c r="L47" s="14">
        <f t="shared" si="1"/>
        <v>82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79.4375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1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3</v>
      </c>
      <c r="D14" s="13">
        <v>2</v>
      </c>
      <c r="E14" s="9">
        <v>3</v>
      </c>
      <c r="F14" s="13">
        <v>3</v>
      </c>
      <c r="G14" s="9">
        <v>2</v>
      </c>
      <c r="H14" s="13">
        <v>3</v>
      </c>
      <c r="I14" s="9">
        <v>1.5</v>
      </c>
      <c r="J14" s="13">
        <v>2</v>
      </c>
      <c r="K14" s="9">
        <v>3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1.5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0.5</v>
      </c>
      <c r="I18" s="9">
        <v>1</v>
      </c>
      <c r="J18" s="13">
        <v>1</v>
      </c>
      <c r="K18" s="9">
        <v>0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1</v>
      </c>
      <c r="K20" s="9">
        <v>2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0.5</v>
      </c>
      <c r="E28" s="9">
        <v>0.5</v>
      </c>
      <c r="F28" s="13">
        <v>0.5</v>
      </c>
      <c r="G28" s="9">
        <v>0.5</v>
      </c>
      <c r="H28" s="13">
        <v>0.5</v>
      </c>
      <c r="I28" s="9">
        <v>0.5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0.5</v>
      </c>
      <c r="J29" s="13">
        <v>0.5</v>
      </c>
      <c r="K29" s="9">
        <v>0.5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3</v>
      </c>
      <c r="G35" s="9">
        <v>4</v>
      </c>
      <c r="H35" s="13">
        <v>3</v>
      </c>
      <c r="I35" s="9">
        <v>3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1</v>
      </c>
      <c r="J38" s="13">
        <v>2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2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23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2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2.5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5</v>
      </c>
      <c r="G45" s="9">
        <v>3</v>
      </c>
      <c r="H45" s="13">
        <v>3</v>
      </c>
      <c r="I45" s="9">
        <v>3</v>
      </c>
      <c r="J45" s="13">
        <v>3</v>
      </c>
      <c r="K45" s="9">
        <v>5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87</v>
      </c>
      <c r="D46" s="9">
        <f t="shared" si="0"/>
        <v>81.5</v>
      </c>
      <c r="E46" s="9">
        <f t="shared" si="0"/>
        <v>89.5</v>
      </c>
      <c r="F46" s="9">
        <f t="shared" si="0"/>
        <v>87.5</v>
      </c>
      <c r="G46" s="9">
        <f t="shared" si="0"/>
        <v>79.5</v>
      </c>
      <c r="H46" s="9">
        <f t="shared" si="0"/>
        <v>86</v>
      </c>
      <c r="I46" s="9">
        <f t="shared" si="0"/>
        <v>81.5</v>
      </c>
      <c r="J46" s="9">
        <f t="shared" si="0"/>
        <v>77.5</v>
      </c>
      <c r="K46" s="9">
        <f t="shared" si="0"/>
        <v>101.5</v>
      </c>
      <c r="L46" s="9">
        <f t="shared" si="0"/>
        <v>78</v>
      </c>
    </row>
    <row r="47" spans="1:12">
      <c r="A47" s="14" t="s">
        <v>146</v>
      </c>
      <c r="B47" s="14" t="s">
        <v>147</v>
      </c>
      <c r="C47" s="14">
        <f t="shared" ref="C47:L47" si="1">SUM(C3:C45)</f>
        <v>87</v>
      </c>
      <c r="D47" s="14">
        <f t="shared" si="1"/>
        <v>81.5</v>
      </c>
      <c r="E47" s="14">
        <f t="shared" si="1"/>
        <v>89.5</v>
      </c>
      <c r="F47" s="14">
        <f t="shared" si="1"/>
        <v>87.5</v>
      </c>
      <c r="G47" s="14">
        <f t="shared" si="1"/>
        <v>79.5</v>
      </c>
      <c r="H47" s="14">
        <f t="shared" si="1"/>
        <v>86</v>
      </c>
      <c r="I47" s="14">
        <f t="shared" si="1"/>
        <v>81.5</v>
      </c>
      <c r="J47" s="14">
        <f t="shared" si="1"/>
        <v>77.5</v>
      </c>
      <c r="K47" s="14">
        <f t="shared" si="1"/>
        <v>101.5</v>
      </c>
      <c r="L47" s="14">
        <f t="shared" si="1"/>
        <v>78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83.8125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C3" sqref="C3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1</v>
      </c>
      <c r="H9" s="13">
        <v>3</v>
      </c>
      <c r="I9" s="9">
        <v>3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2</v>
      </c>
      <c r="J10" s="13">
        <v>2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0.5</v>
      </c>
      <c r="D11" s="13">
        <v>2</v>
      </c>
      <c r="E11" s="9">
        <v>1</v>
      </c>
      <c r="F11" s="13">
        <v>2</v>
      </c>
      <c r="G11" s="9">
        <v>0.5</v>
      </c>
      <c r="H11" s="13">
        <v>2</v>
      </c>
      <c r="I11" s="9">
        <v>0.5</v>
      </c>
      <c r="J11" s="13">
        <v>0.5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0.5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1.5</v>
      </c>
      <c r="D13" s="13">
        <v>2</v>
      </c>
      <c r="E13" s="9">
        <v>3</v>
      </c>
      <c r="F13" s="13">
        <v>3</v>
      </c>
      <c r="G13" s="9">
        <v>1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5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2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74.5</v>
      </c>
      <c r="D46" s="9">
        <f t="shared" si="0"/>
        <v>81</v>
      </c>
      <c r="E46" s="9">
        <f t="shared" si="0"/>
        <v>83</v>
      </c>
      <c r="F46" s="9">
        <f t="shared" si="0"/>
        <v>91</v>
      </c>
      <c r="G46" s="9">
        <f t="shared" si="0"/>
        <v>68</v>
      </c>
      <c r="H46" s="9">
        <f t="shared" si="0"/>
        <v>91</v>
      </c>
      <c r="I46" s="9">
        <f t="shared" si="0"/>
        <v>87</v>
      </c>
      <c r="J46" s="9">
        <f t="shared" si="0"/>
        <v>75</v>
      </c>
      <c r="K46" s="9">
        <f t="shared" si="0"/>
        <v>82.5</v>
      </c>
      <c r="L46" s="9">
        <f t="shared" si="0"/>
        <v>74</v>
      </c>
    </row>
    <row r="47" spans="1:12">
      <c r="A47" s="14" t="s">
        <v>146</v>
      </c>
      <c r="B47" s="14" t="s">
        <v>147</v>
      </c>
      <c r="C47" s="14">
        <f t="shared" ref="C47:L47" si="1">SUM(C3:C45)</f>
        <v>74.5</v>
      </c>
      <c r="D47" s="14">
        <f t="shared" si="1"/>
        <v>81</v>
      </c>
      <c r="E47" s="14">
        <f t="shared" si="1"/>
        <v>83</v>
      </c>
      <c r="F47" s="14">
        <f t="shared" si="1"/>
        <v>91</v>
      </c>
      <c r="G47" s="14">
        <f t="shared" si="1"/>
        <v>68</v>
      </c>
      <c r="H47" s="14">
        <f t="shared" si="1"/>
        <v>91</v>
      </c>
      <c r="I47" s="14">
        <f t="shared" si="1"/>
        <v>87</v>
      </c>
      <c r="J47" s="14">
        <f t="shared" si="1"/>
        <v>75</v>
      </c>
      <c r="K47" s="14">
        <f t="shared" si="1"/>
        <v>82.5</v>
      </c>
      <c r="L47" s="14">
        <f t="shared" si="1"/>
        <v>74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81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1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1</v>
      </c>
      <c r="G10" s="9">
        <v>1</v>
      </c>
      <c r="H10" s="13">
        <v>1</v>
      </c>
      <c r="I10" s="9">
        <v>0</v>
      </c>
      <c r="J10" s="13">
        <v>1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0</v>
      </c>
      <c r="J11" s="13">
        <v>1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0</v>
      </c>
      <c r="H14" s="13">
        <v>2</v>
      </c>
      <c r="I14" s="9">
        <v>0</v>
      </c>
      <c r="J14" s="13">
        <v>2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2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5</v>
      </c>
      <c r="G35" s="9">
        <v>5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2</v>
      </c>
      <c r="G41" s="9">
        <v>4</v>
      </c>
      <c r="H41" s="13">
        <v>2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3</v>
      </c>
      <c r="G42" s="9">
        <v>4</v>
      </c>
      <c r="H42" s="13">
        <v>4</v>
      </c>
      <c r="I42" s="9">
        <v>4</v>
      </c>
      <c r="J42" s="13">
        <v>3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74</v>
      </c>
      <c r="D46" s="9">
        <f t="shared" si="0"/>
        <v>73.5</v>
      </c>
      <c r="E46" s="9">
        <f t="shared" si="0"/>
        <v>77</v>
      </c>
      <c r="F46" s="9">
        <f t="shared" si="0"/>
        <v>74</v>
      </c>
      <c r="G46" s="9">
        <f t="shared" si="0"/>
        <v>72</v>
      </c>
      <c r="H46" s="9">
        <f t="shared" si="0"/>
        <v>76</v>
      </c>
      <c r="I46" s="9">
        <f t="shared" si="0"/>
        <v>74</v>
      </c>
      <c r="J46" s="9">
        <f t="shared" si="0"/>
        <v>74</v>
      </c>
      <c r="K46" s="9">
        <f t="shared" si="0"/>
        <v>69</v>
      </c>
      <c r="L46" s="9">
        <f t="shared" si="0"/>
        <v>68</v>
      </c>
    </row>
    <row r="47" spans="1:12">
      <c r="A47" s="14" t="s">
        <v>146</v>
      </c>
      <c r="B47" s="14" t="s">
        <v>147</v>
      </c>
      <c r="C47" s="14">
        <f t="shared" ref="C47:L47" si="1">SUM(C3:C45)</f>
        <v>74</v>
      </c>
      <c r="D47" s="14">
        <f t="shared" si="1"/>
        <v>73.5</v>
      </c>
      <c r="E47" s="14">
        <f t="shared" si="1"/>
        <v>77</v>
      </c>
      <c r="F47" s="14">
        <f t="shared" si="1"/>
        <v>74</v>
      </c>
      <c r="G47" s="14">
        <f t="shared" si="1"/>
        <v>72</v>
      </c>
      <c r="H47" s="14">
        <f t="shared" si="1"/>
        <v>76</v>
      </c>
      <c r="I47" s="14">
        <f t="shared" si="1"/>
        <v>74</v>
      </c>
      <c r="J47" s="14">
        <f t="shared" si="1"/>
        <v>74</v>
      </c>
      <c r="K47" s="14">
        <f t="shared" si="1"/>
        <v>69</v>
      </c>
      <c r="L47" s="14">
        <f t="shared" si="1"/>
        <v>68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73.3125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="79" zoomScaleNormal="100" zoomScaleSheetLayoutView="79" workbookViewId="0">
      <pane xSplit="2" ySplit="2" topLeftCell="C39" activePane="bottomRight" state="frozen"/>
      <selection/>
      <selection pane="topRight"/>
      <selection pane="bottomLeft"/>
      <selection pane="bottomRight" activeCell="I53" sqref="I5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9">
        <v>2</v>
      </c>
      <c r="E3" s="9">
        <v>3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v>2</v>
      </c>
      <c r="L3" s="9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</row>
    <row r="5" s="1" customFormat="true" ht="24" customHeight="true" spans="1:12">
      <c r="A5" s="7">
        <v>1.3</v>
      </c>
      <c r="B5" s="8">
        <v>3</v>
      </c>
      <c r="C5" s="9">
        <v>1</v>
      </c>
      <c r="D5" s="9">
        <v>2</v>
      </c>
      <c r="E5" s="9">
        <v>1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1</v>
      </c>
      <c r="L5" s="9">
        <v>1</v>
      </c>
    </row>
    <row r="6" s="1" customFormat="true" ht="24" customHeight="true" spans="1:12">
      <c r="A6" s="7">
        <v>2.1</v>
      </c>
      <c r="B6" s="8">
        <v>3</v>
      </c>
      <c r="C6" s="9">
        <v>1</v>
      </c>
      <c r="D6" s="9">
        <v>3</v>
      </c>
      <c r="E6" s="9">
        <v>0</v>
      </c>
      <c r="F6" s="9">
        <v>3</v>
      </c>
      <c r="G6" s="9">
        <v>3</v>
      </c>
      <c r="H6" s="9">
        <v>3</v>
      </c>
      <c r="I6" s="9">
        <v>3</v>
      </c>
      <c r="J6" s="9">
        <v>1</v>
      </c>
      <c r="K6" s="9">
        <v>3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1.5</v>
      </c>
      <c r="E22" s="9">
        <v>1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1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9">
        <v>0</v>
      </c>
      <c r="E28" s="9">
        <v>2</v>
      </c>
      <c r="F28" s="9">
        <v>2</v>
      </c>
      <c r="G28" s="9">
        <v>0</v>
      </c>
      <c r="H28" s="9">
        <v>2</v>
      </c>
      <c r="I28" s="9">
        <v>2</v>
      </c>
      <c r="J28" s="9">
        <v>1</v>
      </c>
      <c r="K28" s="9">
        <v>0</v>
      </c>
      <c r="L28" s="9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0</v>
      </c>
      <c r="G42" s="9">
        <v>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35</v>
      </c>
      <c r="D46" s="13">
        <f t="shared" si="0"/>
        <v>33.5</v>
      </c>
      <c r="E46" s="9">
        <f t="shared" si="0"/>
        <v>30</v>
      </c>
      <c r="F46" s="13">
        <f t="shared" si="0"/>
        <v>33</v>
      </c>
      <c r="G46" s="9">
        <f t="shared" si="0"/>
        <v>34</v>
      </c>
      <c r="H46" s="13">
        <f t="shared" si="0"/>
        <v>33</v>
      </c>
      <c r="I46" s="9">
        <f t="shared" si="0"/>
        <v>32</v>
      </c>
      <c r="J46" s="13">
        <f t="shared" si="0"/>
        <v>29</v>
      </c>
      <c r="K46" s="9">
        <f t="shared" si="0"/>
        <v>29</v>
      </c>
      <c r="L46" s="13">
        <f t="shared" si="0"/>
        <v>29</v>
      </c>
    </row>
    <row r="47" spans="1:12">
      <c r="A47" s="14" t="s">
        <v>146</v>
      </c>
      <c r="B47" s="14" t="s">
        <v>147</v>
      </c>
      <c r="C47" s="14">
        <f t="shared" ref="C47:L47" si="1">SUM(C3:C45)</f>
        <v>35</v>
      </c>
      <c r="D47" s="14">
        <f t="shared" si="1"/>
        <v>33.5</v>
      </c>
      <c r="E47" s="14">
        <f t="shared" si="1"/>
        <v>30</v>
      </c>
      <c r="F47" s="14">
        <f t="shared" si="1"/>
        <v>33</v>
      </c>
      <c r="G47" s="14">
        <f t="shared" si="1"/>
        <v>34</v>
      </c>
      <c r="H47" s="14">
        <f t="shared" si="1"/>
        <v>33</v>
      </c>
      <c r="I47" s="14">
        <f t="shared" si="1"/>
        <v>32</v>
      </c>
      <c r="J47" s="14">
        <f t="shared" si="1"/>
        <v>29</v>
      </c>
      <c r="K47" s="14">
        <f t="shared" si="1"/>
        <v>29</v>
      </c>
      <c r="L47" s="14">
        <f t="shared" si="1"/>
        <v>29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31.6875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45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9">
        <v>2</v>
      </c>
      <c r="E5" s="9">
        <v>2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2</v>
      </c>
      <c r="L5" s="9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2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2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4</v>
      </c>
      <c r="G35" s="9">
        <v>6</v>
      </c>
      <c r="H35" s="9">
        <v>6</v>
      </c>
      <c r="I35" s="9">
        <v>4</v>
      </c>
      <c r="J35" s="9">
        <v>6</v>
      </c>
      <c r="K35" s="9">
        <v>6</v>
      </c>
      <c r="L35" s="9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9">
        <v>0</v>
      </c>
      <c r="E39" s="9">
        <v>1</v>
      </c>
      <c r="F39" s="9">
        <v>3</v>
      </c>
      <c r="G39" s="9">
        <v>0</v>
      </c>
      <c r="H39" s="9">
        <v>0</v>
      </c>
      <c r="I39" s="9">
        <v>3</v>
      </c>
      <c r="J39" s="9">
        <v>3</v>
      </c>
      <c r="K39" s="9">
        <v>3</v>
      </c>
      <c r="L39" s="9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4</v>
      </c>
      <c r="E41" s="9">
        <v>0</v>
      </c>
      <c r="F41" s="9">
        <v>4</v>
      </c>
      <c r="G41" s="9">
        <v>4</v>
      </c>
      <c r="H41" s="9">
        <v>4</v>
      </c>
      <c r="I41" s="9">
        <v>4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48</v>
      </c>
      <c r="D46" s="13">
        <f t="shared" si="0"/>
        <v>50</v>
      </c>
      <c r="E46" s="9">
        <f t="shared" si="0"/>
        <v>45</v>
      </c>
      <c r="F46" s="13">
        <f t="shared" si="0"/>
        <v>49</v>
      </c>
      <c r="G46" s="9">
        <f t="shared" si="0"/>
        <v>50</v>
      </c>
      <c r="H46" s="13">
        <f t="shared" si="0"/>
        <v>51</v>
      </c>
      <c r="I46" s="9">
        <f t="shared" si="0"/>
        <v>49</v>
      </c>
      <c r="J46" s="13">
        <f t="shared" si="0"/>
        <v>47</v>
      </c>
      <c r="K46" s="9">
        <f t="shared" si="0"/>
        <v>48</v>
      </c>
      <c r="L46" s="13">
        <f t="shared" si="0"/>
        <v>44</v>
      </c>
    </row>
    <row r="47" spans="1:12">
      <c r="A47" s="14" t="s">
        <v>146</v>
      </c>
      <c r="B47" s="14" t="s">
        <v>147</v>
      </c>
      <c r="C47" s="14">
        <f t="shared" ref="C47:L47" si="1">SUM(C3:C45)</f>
        <v>48</v>
      </c>
      <c r="D47" s="14">
        <f t="shared" si="1"/>
        <v>50</v>
      </c>
      <c r="E47" s="14">
        <f t="shared" si="1"/>
        <v>45</v>
      </c>
      <c r="F47" s="14">
        <f t="shared" si="1"/>
        <v>49</v>
      </c>
      <c r="G47" s="14">
        <f t="shared" si="1"/>
        <v>50</v>
      </c>
      <c r="H47" s="14">
        <f t="shared" si="1"/>
        <v>51</v>
      </c>
      <c r="I47" s="14">
        <f t="shared" si="1"/>
        <v>49</v>
      </c>
      <c r="J47" s="14">
        <f t="shared" si="1"/>
        <v>47</v>
      </c>
      <c r="K47" s="14">
        <f t="shared" si="1"/>
        <v>48</v>
      </c>
      <c r="L47" s="14">
        <f t="shared" si="1"/>
        <v>44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48.25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15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2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2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1.5</v>
      </c>
      <c r="H14" s="13">
        <v>2</v>
      </c>
      <c r="I14" s="9">
        <v>1</v>
      </c>
      <c r="J14" s="13">
        <v>2</v>
      </c>
      <c r="K14" s="9">
        <v>1.5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1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1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1</v>
      </c>
      <c r="G26" s="9">
        <v>1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1</v>
      </c>
      <c r="H34" s="13">
        <v>2</v>
      </c>
      <c r="I34" s="9">
        <v>1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85</v>
      </c>
      <c r="D46" s="9">
        <f t="shared" si="0"/>
        <v>86</v>
      </c>
      <c r="E46" s="9">
        <f t="shared" si="0"/>
        <v>90</v>
      </c>
      <c r="F46" s="9">
        <f t="shared" si="0"/>
        <v>89</v>
      </c>
      <c r="G46" s="9">
        <f t="shared" si="0"/>
        <v>80.5</v>
      </c>
      <c r="H46" s="9">
        <f t="shared" si="0"/>
        <v>89</v>
      </c>
      <c r="I46" s="9">
        <f t="shared" si="0"/>
        <v>87</v>
      </c>
      <c r="J46" s="9">
        <f t="shared" si="0"/>
        <v>89</v>
      </c>
      <c r="K46" s="9">
        <f t="shared" si="0"/>
        <v>87.5</v>
      </c>
      <c r="L46" s="9">
        <f t="shared" si="0"/>
        <v>89</v>
      </c>
    </row>
    <row r="47" spans="1:12">
      <c r="A47" s="14" t="s">
        <v>146</v>
      </c>
      <c r="B47" s="14" t="s">
        <v>147</v>
      </c>
      <c r="C47" s="14">
        <f t="shared" ref="C47:L47" si="1">SUM(C3:C45)</f>
        <v>85</v>
      </c>
      <c r="D47" s="14">
        <f t="shared" si="1"/>
        <v>86</v>
      </c>
      <c r="E47" s="14">
        <f t="shared" si="1"/>
        <v>90</v>
      </c>
      <c r="F47" s="14">
        <f t="shared" si="1"/>
        <v>89</v>
      </c>
      <c r="G47" s="14">
        <f t="shared" si="1"/>
        <v>80.5</v>
      </c>
      <c r="H47" s="14">
        <f t="shared" si="1"/>
        <v>89</v>
      </c>
      <c r="I47" s="14">
        <f t="shared" si="1"/>
        <v>87</v>
      </c>
      <c r="J47" s="14">
        <f t="shared" si="1"/>
        <v>89</v>
      </c>
      <c r="K47" s="14">
        <f t="shared" si="1"/>
        <v>87.5</v>
      </c>
      <c r="L47" s="14">
        <f t="shared" si="1"/>
        <v>89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87.6875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0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1.5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1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2</v>
      </c>
      <c r="E35" s="9">
        <v>3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3</v>
      </c>
      <c r="E42" s="9">
        <v>3</v>
      </c>
      <c r="F42" s="13">
        <v>3</v>
      </c>
      <c r="G42" s="9">
        <v>3</v>
      </c>
      <c r="H42" s="13">
        <v>3</v>
      </c>
      <c r="I42" s="9">
        <v>3</v>
      </c>
      <c r="J42" s="13">
        <v>3</v>
      </c>
      <c r="K42" s="9">
        <v>3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0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84.5</v>
      </c>
      <c r="D46" s="9">
        <f t="shared" si="0"/>
        <v>79</v>
      </c>
      <c r="E46" s="9">
        <f t="shared" si="0"/>
        <v>87</v>
      </c>
      <c r="F46" s="9">
        <f t="shared" si="0"/>
        <v>84</v>
      </c>
      <c r="G46" s="9">
        <f t="shared" si="0"/>
        <v>79</v>
      </c>
      <c r="H46" s="9">
        <f t="shared" si="0"/>
        <v>83</v>
      </c>
      <c r="I46" s="9">
        <f t="shared" si="0"/>
        <v>84</v>
      </c>
      <c r="J46" s="9">
        <f t="shared" si="0"/>
        <v>84</v>
      </c>
      <c r="K46" s="9">
        <f t="shared" si="0"/>
        <v>82</v>
      </c>
      <c r="L46" s="9">
        <f t="shared" si="0"/>
        <v>85</v>
      </c>
    </row>
    <row r="47" spans="1:12">
      <c r="A47" s="14" t="s">
        <v>146</v>
      </c>
      <c r="B47" s="14" t="s">
        <v>147</v>
      </c>
      <c r="C47" s="14">
        <f t="shared" ref="C47:L47" si="1">SUM(C3:C45)</f>
        <v>84.5</v>
      </c>
      <c r="D47" s="14">
        <f t="shared" si="1"/>
        <v>79</v>
      </c>
      <c r="E47" s="14">
        <f t="shared" si="1"/>
        <v>87</v>
      </c>
      <c r="F47" s="14">
        <f t="shared" si="1"/>
        <v>84</v>
      </c>
      <c r="G47" s="14">
        <f t="shared" si="1"/>
        <v>79</v>
      </c>
      <c r="H47" s="14">
        <f t="shared" si="1"/>
        <v>83</v>
      </c>
      <c r="I47" s="14">
        <f t="shared" si="1"/>
        <v>84</v>
      </c>
      <c r="J47" s="14">
        <f t="shared" si="1"/>
        <v>84</v>
      </c>
      <c r="K47" s="14">
        <f t="shared" si="1"/>
        <v>82</v>
      </c>
      <c r="L47" s="14">
        <f t="shared" si="1"/>
        <v>85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83.1875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1</v>
      </c>
      <c r="H15" s="13">
        <v>2</v>
      </c>
      <c r="I15" s="9">
        <v>1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1</v>
      </c>
      <c r="J28" s="13">
        <v>1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3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0.5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87</v>
      </c>
      <c r="D46" s="9">
        <f t="shared" si="0"/>
        <v>79.5</v>
      </c>
      <c r="E46" s="9">
        <f t="shared" si="0"/>
        <v>88</v>
      </c>
      <c r="F46" s="9">
        <f t="shared" si="0"/>
        <v>86</v>
      </c>
      <c r="G46" s="9">
        <f t="shared" si="0"/>
        <v>78.5</v>
      </c>
      <c r="H46" s="9">
        <f t="shared" si="0"/>
        <v>85.5</v>
      </c>
      <c r="I46" s="9">
        <f t="shared" si="0"/>
        <v>83</v>
      </c>
      <c r="J46" s="9">
        <f t="shared" si="0"/>
        <v>82</v>
      </c>
      <c r="K46" s="9">
        <f t="shared" si="0"/>
        <v>81.5</v>
      </c>
      <c r="L46" s="9">
        <f t="shared" si="0"/>
        <v>84</v>
      </c>
    </row>
    <row r="47" spans="1:12">
      <c r="A47" s="14" t="s">
        <v>146</v>
      </c>
      <c r="B47" s="14" t="s">
        <v>147</v>
      </c>
      <c r="C47" s="14">
        <f t="shared" ref="C47:L47" si="1">SUM(C3:C45)</f>
        <v>87</v>
      </c>
      <c r="D47" s="14">
        <f t="shared" si="1"/>
        <v>79.5</v>
      </c>
      <c r="E47" s="14">
        <f t="shared" si="1"/>
        <v>88</v>
      </c>
      <c r="F47" s="14">
        <f t="shared" si="1"/>
        <v>86</v>
      </c>
      <c r="G47" s="14">
        <f t="shared" si="1"/>
        <v>78.5</v>
      </c>
      <c r="H47" s="14">
        <f t="shared" si="1"/>
        <v>85.5</v>
      </c>
      <c r="I47" s="14">
        <f t="shared" si="1"/>
        <v>83</v>
      </c>
      <c r="J47" s="14">
        <f t="shared" si="1"/>
        <v>82</v>
      </c>
      <c r="K47" s="14">
        <f t="shared" si="1"/>
        <v>81.5</v>
      </c>
      <c r="L47" s="14">
        <f t="shared" si="1"/>
        <v>84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2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workbookViewId="0">
      <pane xSplit="2" ySplit="2" topLeftCell="C20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1</v>
      </c>
      <c r="J23" s="13">
        <v>2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0</v>
      </c>
      <c r="F28" s="13">
        <v>1</v>
      </c>
      <c r="G28" s="9">
        <v>1</v>
      </c>
      <c r="H28" s="13">
        <v>1</v>
      </c>
      <c r="I28" s="9">
        <v>0</v>
      </c>
      <c r="J28" s="13">
        <v>1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3</v>
      </c>
      <c r="G35" s="9">
        <v>3</v>
      </c>
      <c r="H35" s="13">
        <v>4</v>
      </c>
      <c r="I35" s="9">
        <v>4</v>
      </c>
      <c r="J35" s="13">
        <v>4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2</v>
      </c>
      <c r="F37" s="13">
        <v>2</v>
      </c>
      <c r="G37" s="9">
        <v>0</v>
      </c>
      <c r="H37" s="13">
        <v>2</v>
      </c>
      <c r="I37" s="9">
        <v>2</v>
      </c>
      <c r="J37" s="13">
        <v>1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1</v>
      </c>
      <c r="E38" s="9">
        <v>1</v>
      </c>
      <c r="F38" s="13">
        <v>1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90.5</v>
      </c>
      <c r="D46" s="9">
        <f t="shared" si="0"/>
        <v>89.5</v>
      </c>
      <c r="E46" s="9">
        <f t="shared" si="0"/>
        <v>90</v>
      </c>
      <c r="F46" s="9">
        <f t="shared" si="0"/>
        <v>91</v>
      </c>
      <c r="G46" s="9">
        <f t="shared" si="0"/>
        <v>89</v>
      </c>
      <c r="H46" s="9">
        <f t="shared" si="0"/>
        <v>93</v>
      </c>
      <c r="I46" s="9">
        <f t="shared" si="0"/>
        <v>88.5</v>
      </c>
      <c r="J46" s="9">
        <f t="shared" si="0"/>
        <v>92</v>
      </c>
      <c r="K46" s="9">
        <f t="shared" si="0"/>
        <v>85.5</v>
      </c>
      <c r="L46" s="9">
        <f t="shared" si="0"/>
        <v>87</v>
      </c>
    </row>
    <row r="47" spans="1:12">
      <c r="A47" s="14" t="s">
        <v>146</v>
      </c>
      <c r="B47" s="14" t="s">
        <v>147</v>
      </c>
      <c r="C47" s="14">
        <f t="shared" ref="C47:L47" si="1">SUM(C3:C45)</f>
        <v>90.5</v>
      </c>
      <c r="D47" s="14">
        <f t="shared" si="1"/>
        <v>89.5</v>
      </c>
      <c r="E47" s="14">
        <f t="shared" si="1"/>
        <v>90</v>
      </c>
      <c r="F47" s="14">
        <f t="shared" si="1"/>
        <v>91</v>
      </c>
      <c r="G47" s="14">
        <f t="shared" si="1"/>
        <v>89</v>
      </c>
      <c r="H47" s="14">
        <f t="shared" si="1"/>
        <v>93</v>
      </c>
      <c r="I47" s="14">
        <f t="shared" si="1"/>
        <v>88.5</v>
      </c>
      <c r="J47" s="14">
        <f t="shared" si="1"/>
        <v>92</v>
      </c>
      <c r="K47" s="14">
        <f t="shared" si="1"/>
        <v>85.5</v>
      </c>
      <c r="L47" s="14">
        <f t="shared" si="1"/>
        <v>87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89.6875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135</v>
      </c>
      <c r="B2" s="4" t="s">
        <v>136</v>
      </c>
      <c r="C2" s="5" t="s">
        <v>137</v>
      </c>
      <c r="D2" s="6" t="s">
        <v>138</v>
      </c>
      <c r="E2" s="5" t="s">
        <v>139</v>
      </c>
      <c r="F2" s="6" t="s">
        <v>140</v>
      </c>
      <c r="G2" s="5" t="s">
        <v>141</v>
      </c>
      <c r="H2" s="6" t="s">
        <v>142</v>
      </c>
      <c r="I2" s="5" t="s">
        <v>143</v>
      </c>
      <c r="J2" s="6" t="s">
        <v>144</v>
      </c>
      <c r="K2" s="5" t="s">
        <v>62</v>
      </c>
      <c r="L2" s="6" t="s">
        <v>62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2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0.5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135</v>
      </c>
      <c r="B25" s="10" t="s">
        <v>136</v>
      </c>
      <c r="C25" s="3" t="s">
        <v>137</v>
      </c>
      <c r="D25" s="11" t="s">
        <v>138</v>
      </c>
      <c r="E25" s="3" t="s">
        <v>139</v>
      </c>
      <c r="F25" s="11" t="s">
        <v>140</v>
      </c>
      <c r="G25" s="3" t="s">
        <v>141</v>
      </c>
      <c r="H25" s="11" t="s">
        <v>142</v>
      </c>
      <c r="I25" s="3" t="s">
        <v>143</v>
      </c>
      <c r="J25" s="11" t="s">
        <v>144</v>
      </c>
      <c r="K25" s="3" t="s">
        <v>62</v>
      </c>
      <c r="L25" s="11" t="s">
        <v>62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1.5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1.5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0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1</v>
      </c>
      <c r="G34" s="9">
        <v>1</v>
      </c>
      <c r="H34" s="13">
        <v>1</v>
      </c>
      <c r="I34" s="9">
        <v>1</v>
      </c>
      <c r="J34" s="13">
        <v>1</v>
      </c>
      <c r="K34" s="9">
        <v>0.5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5</v>
      </c>
      <c r="E35" s="9">
        <v>4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0.5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145</v>
      </c>
      <c r="B46" s="12">
        <v>100</v>
      </c>
      <c r="C46" s="9">
        <f t="shared" ref="C46:L46" si="0">SUM(C3:C24)+SUM(C26:C45)</f>
        <v>83</v>
      </c>
      <c r="D46" s="9">
        <f t="shared" si="0"/>
        <v>86</v>
      </c>
      <c r="E46" s="9">
        <f t="shared" si="0"/>
        <v>86</v>
      </c>
      <c r="F46" s="9">
        <f t="shared" si="0"/>
        <v>86</v>
      </c>
      <c r="G46" s="9">
        <f t="shared" si="0"/>
        <v>82</v>
      </c>
      <c r="H46" s="9">
        <f t="shared" si="0"/>
        <v>88</v>
      </c>
      <c r="I46" s="9">
        <f t="shared" si="0"/>
        <v>86.5</v>
      </c>
      <c r="J46" s="9">
        <f t="shared" si="0"/>
        <v>85</v>
      </c>
      <c r="K46" s="9">
        <f t="shared" si="0"/>
        <v>80</v>
      </c>
      <c r="L46" s="9">
        <f t="shared" si="0"/>
        <v>84</v>
      </c>
    </row>
    <row r="47" spans="1:12">
      <c r="A47" s="14" t="s">
        <v>146</v>
      </c>
      <c r="B47" s="14" t="s">
        <v>147</v>
      </c>
      <c r="C47" s="14">
        <f t="shared" ref="C47:L47" si="1">SUM(C3:C45)</f>
        <v>83</v>
      </c>
      <c r="D47" s="14">
        <f t="shared" si="1"/>
        <v>86</v>
      </c>
      <c r="E47" s="14">
        <f t="shared" si="1"/>
        <v>86</v>
      </c>
      <c r="F47" s="14">
        <f t="shared" si="1"/>
        <v>86</v>
      </c>
      <c r="G47" s="14">
        <f t="shared" si="1"/>
        <v>82</v>
      </c>
      <c r="H47" s="14">
        <f t="shared" si="1"/>
        <v>88</v>
      </c>
      <c r="I47" s="14">
        <f t="shared" si="1"/>
        <v>86.5</v>
      </c>
      <c r="J47" s="14">
        <f t="shared" si="1"/>
        <v>85</v>
      </c>
      <c r="K47" s="14">
        <f t="shared" si="1"/>
        <v>80</v>
      </c>
      <c r="L47" s="14">
        <f t="shared" si="1"/>
        <v>84</v>
      </c>
    </row>
    <row r="48" spans="1:12">
      <c r="A48" s="14" t="s">
        <v>148</v>
      </c>
      <c r="B48" s="14" t="s">
        <v>147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149</v>
      </c>
      <c r="J54" s="16">
        <f>(SUM(C46:L46)-MAX(C46:L46)-MIN(C46:L46))/8</f>
        <v>84.8125</v>
      </c>
    </row>
    <row r="55" spans="9:10">
      <c r="I55" s="15"/>
      <c r="J55" s="16"/>
    </row>
    <row r="56" spans="9:10">
      <c r="I56" s="17" t="s">
        <v>150</v>
      </c>
      <c r="J56" s="18" t="str">
        <f>IF(J54&lt;80,"不通过",IF(AND(J54&lt;85,J54&gt;=80),"通过",IF(AND(J54&lt;90,J54&gt;=85),"良好","优秀")))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最终结果</vt:lpstr>
      <vt:lpstr>已评审记录表</vt:lpstr>
      <vt:lpstr>过程记录</vt:lpstr>
      <vt:lpstr>徐闻徐城华建</vt:lpstr>
      <vt:lpstr>遂溪遂城府前</vt:lpstr>
      <vt:lpstr>遂溪遂城农林</vt:lpstr>
      <vt:lpstr>遂溪遂城中山</vt:lpstr>
      <vt:lpstr>雷州雷城下河</vt:lpstr>
      <vt:lpstr>雷州西湖上坡</vt:lpstr>
      <vt:lpstr>雷州新城新城</vt:lpstr>
      <vt:lpstr>雷州新城水店</vt:lpstr>
      <vt:lpstr>廉江罗州黄村</vt:lpstr>
      <vt:lpstr>廉江城北冠利</vt:lpstr>
      <vt:lpstr>吴川梅菉沿江</vt:lpstr>
      <vt:lpstr>吴川梅菉新文</vt:lpstr>
      <vt:lpstr>吴川梅菉梅岭</vt:lpstr>
      <vt:lpstr>吴川梅菉解放</vt:lpstr>
      <vt:lpstr>吴川博铺香山</vt:lpstr>
      <vt:lpstr>吴川博铺水清</vt:lpstr>
      <vt:lpstr>吴川大山江覃榜</vt:lpstr>
      <vt:lpstr>吴川塘尾高杨</vt:lpstr>
      <vt:lpstr>吴川塘尾新城</vt:lpstr>
      <vt:lpstr>吴川海滨新兴</vt:lpstr>
      <vt:lpstr>赤坎寸金寸金</vt:lpstr>
      <vt:lpstr>赤坎中华南方</vt:lpstr>
      <vt:lpstr>赤坎民主兴盛</vt:lpstr>
      <vt:lpstr>赤坎沙湾金沙湾</vt:lpstr>
      <vt:lpstr>赤坎南桥康顺</vt:lpstr>
      <vt:lpstr>赤坎调顺调港</vt:lpstr>
      <vt:lpstr>霞山爱国洪屋</vt:lpstr>
      <vt:lpstr>霞山爱国环湖</vt:lpstr>
      <vt:lpstr>霞山爱国人民东</vt:lpstr>
      <vt:lpstr>霞山解放文体</vt:lpstr>
      <vt:lpstr>霞山新园人民中</vt:lpstr>
      <vt:lpstr>霞山新园录溪</vt:lpstr>
      <vt:lpstr>霞山新园文登</vt:lpstr>
      <vt:lpstr>霞山建设新村场</vt:lpstr>
      <vt:lpstr>霞山工农霞港</vt:lpstr>
      <vt:lpstr>霞山海滨海宁</vt:lpstr>
      <vt:lpstr>坡头麻斜麻斜</vt:lpstr>
      <vt:lpstr>坡头南调海油</vt:lpstr>
      <vt:lpstr>坡头南调海旺</vt:lpstr>
      <vt:lpstr>坡头南调海盛</vt:lpstr>
      <vt:lpstr>经开乐华明哲</vt:lpstr>
      <vt:lpstr>经开乐华观海</vt:lpstr>
      <vt:lpstr>经开泉庄龙潮</vt:lpstr>
      <vt:lpstr>经开泉庄霞海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陈小丹</dc:creator>
  <cp:lastModifiedBy>wuhuishan</cp:lastModifiedBy>
  <dcterms:created xsi:type="dcterms:W3CDTF">2022-03-26T03:12:00Z</dcterms:created>
  <cp:lastPrinted>2022-03-29T15:12:00Z</cp:lastPrinted>
  <dcterms:modified xsi:type="dcterms:W3CDTF">2022-03-29T16:58:54Z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