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最终结果（第3批） " sheetId="58" r:id="rId1"/>
    <sheet name="最终结果（第2批）" sheetId="48" r:id="rId2"/>
    <sheet name="最终结果（第1批）" sheetId="47" r:id="rId3"/>
    <sheet name="评审记录表" sheetId="46" r:id="rId4"/>
    <sheet name="遂溪遂城新糖&lt;第3批&gt;  " sheetId="94" r:id="rId5"/>
    <sheet name="遂溪遂城城西&lt;第3批&gt; " sheetId="93" r:id="rId6"/>
    <sheet name="遂溪遂城城东&lt;第3批&gt;" sheetId="92" r:id="rId7"/>
    <sheet name="吴川博铺香山&lt;第3批&gt;     " sheetId="90" r:id="rId8"/>
    <sheet name="吴川博铺水清&lt;第3批&gt;    " sheetId="89" r:id="rId9"/>
    <sheet name="吴川海滨博茂&lt;第3批&gt;   " sheetId="88" r:id="rId10"/>
    <sheet name="吴川大山江覃榜&lt;第3批&gt; " sheetId="95" r:id="rId11"/>
    <sheet name="吴川大山江河东&lt;第3批&gt;  " sheetId="87" r:id="rId12"/>
    <sheet name="吴川梅菉红旗&lt;第3批&gt; " sheetId="86" r:id="rId13"/>
    <sheet name="吴川梅菉梅山&lt;第3批&gt;     " sheetId="85" r:id="rId14"/>
    <sheet name="吴川梅菉解放&lt;第3批&gt;    " sheetId="84" r:id="rId15"/>
    <sheet name="吴川梅菉梅菉头&lt;第3批&gt;   " sheetId="83" r:id="rId16"/>
    <sheet name="吴川梅菉东升&lt;第3批&gt;  " sheetId="82" r:id="rId17"/>
    <sheet name="吴川梅菉城东&lt;第3批&gt; " sheetId="81" r:id="rId18"/>
    <sheet name="吴川梅菉新文&lt;第3批&gt;" sheetId="80" r:id="rId19"/>
    <sheet name="赤坎区桥兴社区&lt;第3批&gt;" sheetId="78" r:id="rId20"/>
    <sheet name="赤坎区京基社区&lt;第3批&gt;" sheetId="77" r:id="rId21"/>
    <sheet name="赤坎区碧海社区&lt;第3批&gt;" sheetId="76" r:id="rId22"/>
    <sheet name="霞山海昌社区&lt;第3批&gt;" sheetId="75" r:id="rId23"/>
    <sheet name="霞山岭南社区&lt;第3批&gt;" sheetId="74" r:id="rId24"/>
    <sheet name="霞山解放西社区&lt;第3批&gt;" sheetId="73" r:id="rId25"/>
    <sheet name="霞山洪屋社区&lt;第3批&gt;" sheetId="72" r:id="rId26"/>
    <sheet name="霞山环湖社区&lt;第3批&gt;" sheetId="71" r:id="rId27"/>
    <sheet name="经开海滨东社区&lt;第3批&gt;" sheetId="91" r:id="rId28"/>
    <sheet name="经开园岭社区&lt;第3批&gt;" sheetId="70" r:id="rId29"/>
    <sheet name="经开观海社区&lt;第3批&gt;" sheetId="69" r:id="rId30"/>
    <sheet name="经开霞海社区&lt;第3批&gt;" sheetId="68" r:id="rId31"/>
    <sheet name="经开龙潮社区&lt;第3批&gt;" sheetId="67" r:id="rId32"/>
    <sheet name="雷州霞海社区&lt;第3批&gt;" sheetId="66" r:id="rId33"/>
    <sheet name="雷州西湖社区&lt;第3批&gt;" sheetId="65" r:id="rId34"/>
    <sheet name="雷州湖中社区&lt;第3批&gt;" sheetId="64" r:id="rId35"/>
    <sheet name="雷州鸿信社区&lt;第3批&gt;" sheetId="63" r:id="rId36"/>
    <sheet name="雷州金碧园社区&lt;第3批&gt; " sheetId="62" r:id="rId37"/>
    <sheet name="雷州苏楼社区&lt;第3批&gt; " sheetId="61" r:id="rId38"/>
    <sheet name="雷州城西社区&lt;第3批&gt;" sheetId="60" r:id="rId39"/>
    <sheet name="雷州雷湖社区&lt;第3批&gt; " sheetId="59" r:id="rId40"/>
    <sheet name="赤坎寸金九二一&lt;第2批&gt;" sheetId="55" r:id="rId41"/>
    <sheet name="赤坎调顺调港&lt;第2批&gt;" sheetId="51" r:id="rId42"/>
    <sheet name="赤坎南桥京基&lt;第2批&gt;" sheetId="54" r:id="rId43"/>
    <sheet name="赤坎沙湾碧海&lt;第2批&gt;" sheetId="53" r:id="rId44"/>
    <sheet name="赤坎沙湾金沙湾&lt;第2批&gt;" sheetId="52" r:id="rId45"/>
    <sheet name="赤坎中华前进&lt;第2批&gt;" sheetId="56" r:id="rId46"/>
    <sheet name="赤坎中山桥兴&lt;第2批&gt;" sheetId="57" r:id="rId47"/>
    <sheet name="坡头麻斜麻斜&lt;第2批&gt;" sheetId="49" r:id="rId48"/>
    <sheet name="坡头南调海旺&lt;第2批&gt;" sheetId="50" r:id="rId49"/>
    <sheet name="霞山工农岭南&lt;第2批&gt;" sheetId="1" r:id="rId50"/>
    <sheet name="霞山解放民享西二&lt;第2批&gt;" sheetId="2" r:id="rId51"/>
    <sheet name="遂溪遂城农林&lt;第1批&gt;" sheetId="4" r:id="rId52"/>
    <sheet name="遂溪遂城中山&lt;第1批&gt;" sheetId="3" r:id="rId53"/>
    <sheet name="雷州雷城下河&lt;第1批&gt;" sheetId="5" r:id="rId54"/>
    <sheet name="雷州西湖上坡&lt;第1批&gt;" sheetId="6" r:id="rId55"/>
    <sheet name="雷州新城新城&lt;第1批&gt;" sheetId="7" r:id="rId56"/>
    <sheet name="雷州新城水店&lt;第1批&gt;" sheetId="8" r:id="rId57"/>
    <sheet name="廉江罗州黄村&lt;第1批&gt;" sheetId="11" r:id="rId58"/>
    <sheet name="廉江城北冠利&lt;第1批&gt;" sheetId="18" r:id="rId59"/>
    <sheet name="吴川梅菉沿江&lt;第1批&gt;" sheetId="19" r:id="rId60"/>
    <sheet name="吴川梅菉新文&lt;第1批&gt;" sheetId="26" r:id="rId61"/>
    <sheet name="吴川梅菉梅岭&lt;第1批&gt;" sheetId="27" r:id="rId62"/>
    <sheet name="吴川梅菉解放&lt;第1批&gt;" sheetId="28" r:id="rId63"/>
    <sheet name="吴川博铺香山&lt;第1批&gt;" sheetId="29" r:id="rId64"/>
    <sheet name="吴川博铺水清&lt;第1批&gt;" sheetId="30" r:id="rId65"/>
    <sheet name="吴川大山江覃榜&lt;第1批&gt;" sheetId="31" r:id="rId66"/>
    <sheet name="吴川塘尾高杨&lt;第1批&gt;" sheetId="32" r:id="rId67"/>
    <sheet name="吴川塘尾新城&lt;第1批&gt;" sheetId="33" r:id="rId68"/>
    <sheet name="吴川海滨新兴&lt;第1批&gt;" sheetId="34" r:id="rId69"/>
    <sheet name="赤坎调顺调港&lt;第1批&gt;" sheetId="24" r:id="rId70"/>
    <sheet name="赤坎寸金寸金&lt;第1批&gt;" sheetId="35" r:id="rId71"/>
    <sheet name="赤坎中华南方&lt;第1批&gt;" sheetId="20" r:id="rId72"/>
    <sheet name="赤坎民主兴盛&lt;第1批&gt;" sheetId="21" r:id="rId73"/>
    <sheet name="赤坎沙湾金沙湾&lt;第1批&gt;" sheetId="22" r:id="rId74"/>
    <sheet name="赤坎南桥康顺&lt;第1批&gt;" sheetId="23" r:id="rId75"/>
    <sheet name="霞山爱国洪屋&lt;第1批&gt;" sheetId="25" r:id="rId76"/>
    <sheet name="霞山爱国环湖&lt;第1批&gt;" sheetId="12" r:id="rId77"/>
    <sheet name="霞山爱国人民东&lt;第1批&gt;" sheetId="13" r:id="rId78"/>
    <sheet name="霞山解放文体&lt;第1批&gt;" sheetId="14" r:id="rId79"/>
    <sheet name="霞山新园人民中&lt;第1批&gt;" sheetId="15" r:id="rId80"/>
    <sheet name="霞山新园录溪&lt;第1批&gt;" sheetId="16" r:id="rId81"/>
    <sheet name="霞山新园文登&lt;第1批&gt;" sheetId="17" r:id="rId82"/>
    <sheet name="霞山建设新村场&lt;第1批&gt;" sheetId="9" r:id="rId83"/>
    <sheet name="霞山工农霞港&lt;第1批&gt;" sheetId="10" r:id="rId84"/>
    <sheet name="霞山海滨海宁&lt;第1批&gt;" sheetId="36" r:id="rId85"/>
    <sheet name="坡头麻斜麻斜&lt;第1批&gt;" sheetId="37" r:id="rId86"/>
    <sheet name="坡头南调海旺&lt;第1批&gt;" sheetId="39" r:id="rId87"/>
    <sheet name="坡头南调海油&lt;第1批&gt;" sheetId="38" r:id="rId88"/>
    <sheet name="坡头南调海盛&lt;第1批&gt;" sheetId="40" r:id="rId89"/>
    <sheet name="经开乐华明哲&lt;第1批&gt;" sheetId="41" r:id="rId90"/>
    <sheet name="经开乐华观海&lt;第1批&gt;" sheetId="42" r:id="rId91"/>
    <sheet name="经开泉庄龙潮&lt;第1批&gt;" sheetId="43" r:id="rId92"/>
    <sheet name="经开泉庄霞海&lt;第1批&gt;" sheetId="44" r:id="rId93"/>
  </sheets>
  <definedNames>
    <definedName name="_xlnm.Print_Area" localSheetId="70">'赤坎寸金寸金&lt;第1批&gt;'!$A$1:$L$46</definedName>
    <definedName name="_xlnm.Print_Area" localSheetId="69">'赤坎调顺调港&lt;第1批&gt;'!$A$1:$L$46</definedName>
    <definedName name="_xlnm.Print_Area" localSheetId="72">'赤坎民主兴盛&lt;第1批&gt;'!$A$1:$L$46</definedName>
    <definedName name="_xlnm.Print_Area" localSheetId="74">'赤坎南桥康顺&lt;第1批&gt;'!$A$1:$L$46</definedName>
    <definedName name="_xlnm.Print_Area" localSheetId="73">'赤坎沙湾金沙湾&lt;第1批&gt;'!$A$1:$L$46</definedName>
    <definedName name="_xlnm.Print_Area" localSheetId="71">'赤坎中华南方&lt;第1批&gt;'!$A$1:$L$46</definedName>
    <definedName name="_xlnm.Print_Area" localSheetId="90">'经开乐华观海&lt;第1批&gt;'!$A$1:$L$46</definedName>
    <definedName name="_xlnm.Print_Area" localSheetId="89">'经开乐华明哲&lt;第1批&gt;'!$A$1:$L$46</definedName>
    <definedName name="_xlnm.Print_Area" localSheetId="91">'经开泉庄龙潮&lt;第1批&gt;'!$A$1:$L$46</definedName>
    <definedName name="_xlnm.Print_Area" localSheetId="92">'经开泉庄霞海&lt;第1批&gt;'!$A$1:$L$46</definedName>
    <definedName name="_xlnm.Print_Area" localSheetId="53">'雷州雷城下河&lt;第1批&gt;'!$A$1:$L$46</definedName>
    <definedName name="_xlnm.Print_Area" localSheetId="54">'雷州西湖上坡&lt;第1批&gt;'!$A$1:$L$46</definedName>
    <definedName name="_xlnm.Print_Area" localSheetId="56">'雷州新城水店&lt;第1批&gt;'!$A$1:$L$46</definedName>
    <definedName name="_xlnm.Print_Area" localSheetId="55">'雷州新城新城&lt;第1批&gt;'!$A$1:$L$46</definedName>
    <definedName name="_xlnm.Print_Area" localSheetId="58">'廉江城北冠利&lt;第1批&gt;'!$A$1:$L$46</definedName>
    <definedName name="_xlnm.Print_Area" localSheetId="57">'廉江罗州黄村&lt;第1批&gt;'!$A$1:$L$46</definedName>
    <definedName name="_xlnm.Print_Area" localSheetId="85">'坡头麻斜麻斜&lt;第1批&gt;'!$A$1:$L$46</definedName>
    <definedName name="_xlnm.Print_Area" localSheetId="88">'坡头南调海盛&lt;第1批&gt;'!$A$1:$L$46</definedName>
    <definedName name="_xlnm.Print_Area" localSheetId="86">'坡头南调海旺&lt;第1批&gt;'!$A$1:$L$46</definedName>
    <definedName name="_xlnm.Print_Area" localSheetId="87">'坡头南调海油&lt;第1批&gt;'!$A$1:$L$46</definedName>
    <definedName name="_xlnm.Print_Area" localSheetId="50">'霞山解放民享西二&lt;第2批&gt;'!$A$1:$K$46</definedName>
    <definedName name="_xlnm.Print_Area" localSheetId="51">'遂溪遂城农林&lt;第1批&gt;'!$A$1:$L$46</definedName>
    <definedName name="_xlnm.Print_Area" localSheetId="52">'遂溪遂城中山&lt;第1批&gt;'!$A$1:$L$46</definedName>
    <definedName name="_xlnm.Print_Area" localSheetId="64">'吴川博铺水清&lt;第1批&gt;'!$A$1:$L$46</definedName>
    <definedName name="_xlnm.Print_Area" localSheetId="63">'吴川博铺香山&lt;第1批&gt;'!$A$1:$L$46</definedName>
    <definedName name="_xlnm.Print_Area" localSheetId="65">'吴川大山江覃榜&lt;第1批&gt;'!$A$1:$L$46</definedName>
    <definedName name="_xlnm.Print_Area" localSheetId="68">'吴川海滨新兴&lt;第1批&gt;'!$A$1:$L$46</definedName>
    <definedName name="_xlnm.Print_Area" localSheetId="62">'吴川梅菉解放&lt;第1批&gt;'!$A$1:$L$46</definedName>
    <definedName name="_xlnm.Print_Area" localSheetId="61">'吴川梅菉梅岭&lt;第1批&gt;'!$A$1:$L$46</definedName>
    <definedName name="_xlnm.Print_Area" localSheetId="60">'吴川梅菉新文&lt;第1批&gt;'!$A$1:$L$46</definedName>
    <definedName name="_xlnm.Print_Area" localSheetId="59">'吴川梅菉沿江&lt;第1批&gt;'!$A$1:$L$46</definedName>
    <definedName name="_xlnm.Print_Area" localSheetId="66">'吴川塘尾高杨&lt;第1批&gt;'!$A$1:$L$46</definedName>
    <definedName name="_xlnm.Print_Area" localSheetId="67">'吴川塘尾新城&lt;第1批&gt;'!$A$1:$L$46</definedName>
    <definedName name="_xlnm.Print_Area" localSheetId="75">'霞山爱国洪屋&lt;第1批&gt;'!$A$1:$L$46</definedName>
    <definedName name="_xlnm.Print_Area" localSheetId="76">'霞山爱国环湖&lt;第1批&gt;'!$A$1:$L$46</definedName>
    <definedName name="_xlnm.Print_Area" localSheetId="77">'霞山爱国人民东&lt;第1批&gt;'!$A$1:$L$46</definedName>
    <definedName name="_xlnm.Print_Area" localSheetId="83">'霞山工农霞港&lt;第1批&gt;'!$A$1:$L$46</definedName>
    <definedName name="_xlnm.Print_Area" localSheetId="84">'霞山海滨海宁&lt;第1批&gt;'!$A$1:$L$46</definedName>
    <definedName name="_xlnm.Print_Area" localSheetId="82">'霞山建设新村场&lt;第1批&gt;'!$A$1:$L$46</definedName>
    <definedName name="_xlnm.Print_Area" localSheetId="78">'霞山解放文体&lt;第1批&gt;'!$A$1:$L$46</definedName>
    <definedName name="_xlnm.Print_Area" localSheetId="80">'霞山新园录溪&lt;第1批&gt;'!$A$1:$L$46</definedName>
    <definedName name="_xlnm.Print_Area" localSheetId="79">'霞山新园人民中&lt;第1批&gt;'!$A$1:$L$46</definedName>
    <definedName name="_xlnm.Print_Area" localSheetId="81">'霞山新园文登&lt;第1批&gt;'!$A$1:$L$46</definedName>
    <definedName name="_xlnm.Print_Area" localSheetId="49">'霞山工农岭南&lt;第2批&gt;'!$A$1:$K$46</definedName>
    <definedName name="_xlnm.Print_Area" localSheetId="3">评审记录表!$A$1:$M$23</definedName>
    <definedName name="_xlnm.Print_Area" localSheetId="2">'最终结果（第1批）'!$A$1:$G$29</definedName>
    <definedName name="_xlnm.Print_Area" localSheetId="1">'最终结果（第2批）'!$A$1:$G$13</definedName>
    <definedName name="_xlnm.Print_Area" localSheetId="47">'坡头麻斜麻斜&lt;第2批&gt;'!$A$1:$K$46</definedName>
    <definedName name="_xlnm.Print_Area" localSheetId="48">'坡头南调海旺&lt;第2批&gt;'!$A$1:$K$46</definedName>
    <definedName name="_xlnm.Print_Area" localSheetId="41">'赤坎调顺调港&lt;第2批&gt;'!$A$1:$K$46</definedName>
    <definedName name="_xlnm.Print_Area" localSheetId="44">'赤坎沙湾金沙湾&lt;第2批&gt;'!$A$1:$K$46</definedName>
    <definedName name="_xlnm.Print_Area" localSheetId="43">'赤坎沙湾碧海&lt;第2批&gt;'!$A$1:$K$46</definedName>
    <definedName name="_xlnm.Print_Area" localSheetId="42">'赤坎南桥京基&lt;第2批&gt;'!$A$1:$K$46</definedName>
    <definedName name="_xlnm.Print_Area" localSheetId="40">'赤坎寸金九二一&lt;第2批&gt;'!$A$1:$K$46</definedName>
    <definedName name="_xlnm.Print_Area" localSheetId="45">'赤坎中华前进&lt;第2批&gt;'!$A$1:$K$46</definedName>
    <definedName name="_xlnm.Print_Area" localSheetId="46">'赤坎中山桥兴&lt;第2批&gt;'!$A$1:$K$46</definedName>
    <definedName name="_xlnm.Print_Area" localSheetId="0">'最终结果（第3批） '!$A$1:$G$29</definedName>
    <definedName name="_xlnm.Print_Area" localSheetId="39">'雷州雷湖社区&lt;第3批&gt; '!$A$1:$L$46</definedName>
    <definedName name="_xlnm.Print_Area" localSheetId="38">'雷州城西社区&lt;第3批&gt;'!$A$1:$L$46</definedName>
    <definedName name="_xlnm.Print_Area" localSheetId="37">'雷州苏楼社区&lt;第3批&gt; '!$A$1:$L$46</definedName>
    <definedName name="_xlnm.Print_Area" localSheetId="36">'雷州金碧园社区&lt;第3批&gt; '!$A$1:$L$46</definedName>
    <definedName name="_xlnm.Print_Area" localSheetId="35">'雷州鸿信社区&lt;第3批&gt;'!$A$1:$L$46</definedName>
    <definedName name="_xlnm.Print_Area" localSheetId="34">'雷州湖中社区&lt;第3批&gt;'!$A$1:$L$46</definedName>
    <definedName name="_xlnm.Print_Area" localSheetId="33">'雷州西湖社区&lt;第3批&gt;'!$A$1:$L$46</definedName>
    <definedName name="_xlnm.Print_Area" localSheetId="32">'雷州霞海社区&lt;第3批&gt;'!$A$1:$L$46</definedName>
    <definedName name="_xlnm.Print_Area" localSheetId="31">'经开龙潮社区&lt;第3批&gt;'!$A$1:$L$46</definedName>
    <definedName name="_xlnm.Print_Area" localSheetId="30">'经开霞海社区&lt;第3批&gt;'!$A$1:$L$46</definedName>
    <definedName name="_xlnm.Print_Area" localSheetId="29">'经开观海社区&lt;第3批&gt;'!$A$1:$L$46</definedName>
    <definedName name="_xlnm.Print_Area" localSheetId="28">'经开园岭社区&lt;第3批&gt;'!$A$1:$L$46</definedName>
    <definedName name="_xlnm.Print_Area" localSheetId="26">'霞山环湖社区&lt;第3批&gt;'!$A$1:$L$46</definedName>
    <definedName name="_xlnm.Print_Area" localSheetId="25">'霞山洪屋社区&lt;第3批&gt;'!$A$1:$L$46</definedName>
    <definedName name="_xlnm.Print_Area" localSheetId="24">'霞山解放西社区&lt;第3批&gt;'!$A$1:$L$46</definedName>
    <definedName name="_xlnm.Print_Area" localSheetId="23">'霞山岭南社区&lt;第3批&gt;'!$A$1:$L$46</definedName>
    <definedName name="_xlnm.Print_Area" localSheetId="22">'霞山海昌社区&lt;第3批&gt;'!$A$1:$L$46</definedName>
    <definedName name="_xlnm.Print_Area" localSheetId="21">'赤坎区碧海社区&lt;第3批&gt;'!$A$1:$L$46</definedName>
    <definedName name="_xlnm.Print_Area" localSheetId="20">'赤坎区京基社区&lt;第3批&gt;'!$A$1:$L$46</definedName>
    <definedName name="_xlnm.Print_Area" localSheetId="19">'赤坎区桥兴社区&lt;第3批&gt;'!$A$1:$L$46</definedName>
    <definedName name="_xlnm.Print_Area" localSheetId="18">'吴川梅菉新文&lt;第3批&gt;'!$A$1:$L$46</definedName>
    <definedName name="_xlnm.Print_Area" localSheetId="17">'吴川梅菉城东&lt;第3批&gt; '!$A$1:$L$46</definedName>
    <definedName name="_xlnm.Print_Area" localSheetId="16">'吴川梅菉东升&lt;第3批&gt;  '!$A$1:$L$46</definedName>
    <definedName name="_xlnm.Print_Area" localSheetId="15">'吴川梅菉梅菉头&lt;第3批&gt;   '!$A$1:$L$46</definedName>
    <definedName name="_xlnm.Print_Area" localSheetId="14">'吴川梅菉解放&lt;第3批&gt;    '!$A$1:$L$46</definedName>
    <definedName name="_xlnm.Print_Area" localSheetId="13">'吴川梅菉梅山&lt;第3批&gt;     '!$A$1:$L$46</definedName>
    <definedName name="_xlnm.Print_Area" localSheetId="12">'吴川梅菉红旗&lt;第3批&gt; '!$A$1:$L$46</definedName>
    <definedName name="_xlnm.Print_Area" localSheetId="11">'吴川大山江河东&lt;第3批&gt;  '!$A$1:$L$46</definedName>
    <definedName name="_xlnm.Print_Area" localSheetId="9">'吴川海滨博茂&lt;第3批&gt;   '!$A$1:$L$46</definedName>
    <definedName name="_xlnm.Print_Area" localSheetId="8">'吴川博铺水清&lt;第3批&gt;    '!$A$1:$L$46</definedName>
    <definedName name="_xlnm.Print_Area" localSheetId="7">'吴川博铺香山&lt;第3批&gt;     '!$A$1:$L$46</definedName>
    <definedName name="_xlnm.Print_Area" localSheetId="27">'经开海滨东社区&lt;第3批&gt;'!$A$1:$L$46</definedName>
    <definedName name="_xlnm.Print_Area" localSheetId="6">'遂溪遂城城东&lt;第3批&gt;'!$A$1:$L$46</definedName>
    <definedName name="_xlnm.Print_Area" localSheetId="5">'遂溪遂城城西&lt;第3批&gt; '!$A$1:$L$46</definedName>
    <definedName name="_xlnm.Print_Area" localSheetId="4">'遂溪遂城新糖&lt;第3批&gt;  '!$A$1:$L$46</definedName>
    <definedName name="_xlnm.Print_Area" localSheetId="10">'吴川大山江覃榜&lt;第3批&gt; '!$A$1:$L$46</definedName>
  </definedNames>
  <calcPr calcId="144525"/>
</workbook>
</file>

<file path=xl/sharedStrings.xml><?xml version="1.0" encoding="utf-8"?>
<sst xmlns="http://schemas.openxmlformats.org/spreadsheetml/2006/main" count="2982" uniqueCount="224">
  <si>
    <t>湛江市绿色社区市级评审结果（第三批）</t>
  </si>
  <si>
    <t>日期：2022年7月27日</t>
  </si>
  <si>
    <t>社区名称</t>
  </si>
  <si>
    <t>评审分数</t>
  </si>
  <si>
    <t>评审等级</t>
  </si>
  <si>
    <t>雷州市雷城街道雷湖社区</t>
  </si>
  <si>
    <t>吴川市梅菉街道城东社区</t>
  </si>
  <si>
    <t>雷州市雷城街道城西社区</t>
  </si>
  <si>
    <t>吴川市梅菉街道东升社区</t>
  </si>
  <si>
    <t>雷州市雷城街道苏楼社区</t>
  </si>
  <si>
    <t>吴川市梅菉街道梅菉头社区</t>
  </si>
  <si>
    <t>雷州市新城街道金碧园社区</t>
  </si>
  <si>
    <t>吴川市梅菉街道解放社区</t>
  </si>
  <si>
    <t>雷州市新城街道鸿信社区</t>
  </si>
  <si>
    <t>吴川市梅菉街道梅山社区</t>
  </si>
  <si>
    <t>雷州市西湖街道湖中社区</t>
  </si>
  <si>
    <t>吴川市梅菉街道红旗社区</t>
  </si>
  <si>
    <t>雷州市西湖街道西湖社区</t>
  </si>
  <si>
    <t>吴川市大山江街道河东社区</t>
  </si>
  <si>
    <t>雷州市西湖街道霞海社区</t>
  </si>
  <si>
    <t>吴川市大山江街道覃榜社区</t>
  </si>
  <si>
    <t>经开区泉庄街道龙潮社区</t>
  </si>
  <si>
    <t>吴川市海滨街道博茂社区</t>
  </si>
  <si>
    <t>经开区泉庄街道霞海社区</t>
  </si>
  <si>
    <t>吴川市博铺街道水清社区</t>
  </si>
  <si>
    <t>经开区乐华街道观海社区</t>
  </si>
  <si>
    <t>吴川市博铺街道香山社区</t>
  </si>
  <si>
    <t>经开区乐华街道园岭社区</t>
  </si>
  <si>
    <t>遂溪县遂城镇城东社区</t>
  </si>
  <si>
    <t>经开区乐华街道海滨东社区</t>
  </si>
  <si>
    <t>遂溪县遂城镇城西社区</t>
  </si>
  <si>
    <t>霞山区爱国街道环湖社区</t>
  </si>
  <si>
    <t>遂溪县遂城镇新糖社区</t>
  </si>
  <si>
    <t>霞山区爱国街道洪屋社区</t>
  </si>
  <si>
    <t>霞山区东新街道解放西社区</t>
  </si>
  <si>
    <t>霞山区工农街道岭南社区</t>
  </si>
  <si>
    <t>霞山区海滨街道海昌社区</t>
  </si>
  <si>
    <t>赤坎区沙湾街道碧海社区</t>
  </si>
  <si>
    <t>赤坎区南桥街道京基社区</t>
  </si>
  <si>
    <t>赤坎区中山街道桥兴社区</t>
  </si>
  <si>
    <t>吴川市梅菉街道新文社区</t>
  </si>
  <si>
    <t>评审人：市住房和城乡建设局（          ）、市发展和改革局（          ）、市民政局（          ）、市公安局（          ）、</t>
  </si>
  <si>
    <t xml:space="preserve">         市生态环境局（          ）、市市场监督管理局（          ）、市城市管理和综合执法局（          ）、</t>
  </si>
  <si>
    <t xml:space="preserve">         市城市更新局（          ）、专项工程师（          ）、专项工程师（          ）、</t>
  </si>
  <si>
    <t>备注：不通过9个（25%），通过10个（27.7%），良好17个（47.2%）。</t>
  </si>
  <si>
    <t>湛江市绿色社区市级评审结果（第二批）</t>
  </si>
  <si>
    <t>日期：2022年6月8日</t>
  </si>
  <si>
    <t>赤坎区寸金街道九二一社区</t>
  </si>
  <si>
    <t>赤坎区调顺街道调港社区</t>
  </si>
  <si>
    <t>坡头区麻斜街道麻斜社区</t>
  </si>
  <si>
    <t>坡头区南调街道海旺社区</t>
  </si>
  <si>
    <t>赤坎区沙湾街道金沙湾社区</t>
  </si>
  <si>
    <t>霞山区解放街道民享西二社区</t>
  </si>
  <si>
    <t>赤坎区中华街道前进社区</t>
  </si>
  <si>
    <t>备注：不通过4个（36.4 %），通过4个（ 36.4 %），良好3个（27.3%）。</t>
  </si>
  <si>
    <t>湛江市绿色社区市级评审结果（第一批）</t>
  </si>
  <si>
    <t>日期：2022年3月28日</t>
  </si>
  <si>
    <t>赤坎区寸金街道寸金社区</t>
  </si>
  <si>
    <t>赤坎区民主街道兴盛社区</t>
  </si>
  <si>
    <t>雷州市雷城街道下河社区</t>
  </si>
  <si>
    <t>赤坎区南桥街道康顺社区</t>
  </si>
  <si>
    <t>雷州市西湖街道上坡社区</t>
  </si>
  <si>
    <t>雷州市新城街道水店社区</t>
  </si>
  <si>
    <t>赤坎区中华街道南方社区</t>
  </si>
  <si>
    <t>雷州市新城街道新城社区</t>
  </si>
  <si>
    <t>廉江市城北街道冠利社区</t>
  </si>
  <si>
    <t>廉江市罗州街道黄村社区</t>
  </si>
  <si>
    <t>霞山区爱国街道人民东社区</t>
  </si>
  <si>
    <t>霞山区工农街道霞港社区</t>
  </si>
  <si>
    <t>霞山区海滨街道海宁社区</t>
  </si>
  <si>
    <t>霞山区建设街道新村场社区</t>
  </si>
  <si>
    <t>吴川市海滨街道新兴社区</t>
  </si>
  <si>
    <t>霞山区解放街道文体社区</t>
  </si>
  <si>
    <t>霞山区新园街道录溪社区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</si>
  <si>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梅岭社区</t>
    </r>
  </si>
  <si>
    <t>霞山区新园街道人民中社区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</si>
  <si>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新文社区</t>
    </r>
  </si>
  <si>
    <t>霞山区新园街道文登社区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</si>
  <si>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沿江社区</t>
    </r>
  </si>
  <si>
    <t>吴川市塘尾街道高杨社区</t>
  </si>
  <si>
    <t>坡头区南调街道海盛社区</t>
  </si>
  <si>
    <t>吴川市塘尾街道新城社区</t>
  </si>
  <si>
    <t>遂溪县遂城镇府前社区</t>
  </si>
  <si>
    <t>坡头区南调街道海油社区</t>
  </si>
  <si>
    <t>遂溪县遂城镇农林社区</t>
  </si>
  <si>
    <t>遂溪县遂城镇中山社区</t>
  </si>
  <si>
    <t>经开区乐华街道明哲社区</t>
  </si>
  <si>
    <t>徐闻县徐城街道华建社区</t>
  </si>
  <si>
    <t>备注：不通过20个（45.5%），通过11个（25%），良好13个（29.5%）。</t>
  </si>
  <si>
    <t>时间</t>
  </si>
  <si>
    <t>序号</t>
  </si>
  <si>
    <t>住建</t>
  </si>
  <si>
    <t>发改</t>
  </si>
  <si>
    <t>民政</t>
  </si>
  <si>
    <t>公安</t>
  </si>
  <si>
    <t>生态环境</t>
  </si>
  <si>
    <t>市场监督</t>
  </si>
  <si>
    <t>城综</t>
  </si>
  <si>
    <t>更新</t>
  </si>
  <si>
    <t>专项工程师</t>
  </si>
  <si>
    <t>上
午</t>
  </si>
  <si>
    <t>雷州雷湖社区
雷州城西社区
雷州苏楼社区</t>
  </si>
  <si>
    <t>雷州金碧园社区
雷州鸿信社区
雷州湖中社区</t>
  </si>
  <si>
    <t>雷州西湖社区
雷州霞海社区
经开龙潮社区</t>
  </si>
  <si>
    <t>经开区霞海社区
经开区观海社区
经开区园岭社区</t>
  </si>
  <si>
    <t xml:space="preserve">霞山区环湖社区
霞山区洪屋社区
霞山区解放西社区
</t>
  </si>
  <si>
    <t>霞山区岭南社区
霞山区海昌社区
赤坎区碧海社区</t>
  </si>
  <si>
    <t>赤坎区京基社区
赤坎区桥兴社区
吴川市新文社区</t>
  </si>
  <si>
    <t>吴川市城东社区
吴川市东升社区
吴川市梅菉头社区</t>
  </si>
  <si>
    <t>吴川市解放社区
吴川市梅山社区
吴川市红旗社区</t>
  </si>
  <si>
    <t>吴川市河东社区
吴川市覃榜社区
吴川市博茂社区</t>
  </si>
  <si>
    <t>机
动</t>
  </si>
  <si>
    <t>吴川市水清社区
吴川市香山社区
经开海滨东社区</t>
  </si>
  <si>
    <t>遂溪县城东社区
遂溪县城西社区
遂溪县新糖社区</t>
  </si>
  <si>
    <t>下
午</t>
  </si>
  <si>
    <t>【市级评审表】遂溪遂城镇新糖社区</t>
  </si>
  <si>
    <t>评分项</t>
  </si>
  <si>
    <t>分数上限</t>
  </si>
  <si>
    <r>
      <rPr>
        <b/>
        <sz val="13"/>
        <color theme="1"/>
        <rFont val="仿宋_GB2312"/>
        <charset val="134"/>
      </rPr>
      <t xml:space="preserve">   住建局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</si>
  <si>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发改局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</si>
  <si>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民政局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</si>
  <si>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公安局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</si>
  <si>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生态环境局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</si>
  <si>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市场监督局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</si>
  <si>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城综局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</si>
  <si>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更新局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</si>
  <si>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专项工程师
</t>
    </r>
    <r>
      <rPr>
        <b/>
        <sz val="8"/>
        <color theme="1"/>
        <rFont val="仿宋_GB2312"/>
        <charset val="134"/>
      </rPr>
      <t>签名：</t>
    </r>
  </si>
  <si>
    <t>住建局</t>
  </si>
  <si>
    <t>发改局</t>
  </si>
  <si>
    <t>民政局</t>
  </si>
  <si>
    <t>公安局</t>
  </si>
  <si>
    <t>生态环境局</t>
  </si>
  <si>
    <t>市场监督局</t>
  </si>
  <si>
    <t>城综局</t>
  </si>
  <si>
    <t>更新局</t>
  </si>
  <si>
    <t>总分</t>
  </si>
  <si>
    <t>县级总分</t>
  </si>
  <si>
    <t>——</t>
  </si>
  <si>
    <t>差异</t>
  </si>
  <si>
    <t>最终分数</t>
  </si>
  <si>
    <t>最终评级</t>
  </si>
  <si>
    <t>【市级评审表】遂溪遂城镇城西社区</t>
  </si>
  <si>
    <t>【市级评审表】遂溪遂城镇城东社区</t>
  </si>
  <si>
    <t>【市级评审表】吴川博铺街道香山社区</t>
  </si>
  <si>
    <t>【市级评审表】吴川博铺街道水清社区</t>
  </si>
  <si>
    <r>
      <rPr>
        <b/>
        <sz val="13"/>
        <color theme="1"/>
        <rFont val="仿宋_GB2312"/>
        <charset val="134"/>
      </rPr>
      <t xml:space="preserve">  城综局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</si>
  <si>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更新局
</t>
    </r>
    <r>
      <rPr>
        <b/>
        <sz val="8"/>
        <color theme="1"/>
        <rFont val="仿宋_GB2312"/>
        <charset val="134"/>
      </rPr>
      <t>签名：</t>
    </r>
  </si>
  <si>
    <t>【市级评审表】吴川海滨街道博茂社区</t>
  </si>
  <si>
    <r>
      <rPr>
        <b/>
        <sz val="13"/>
        <color theme="1"/>
        <rFont val="仿宋_GB2312"/>
        <charset val="134"/>
      </rPr>
      <t xml:space="preserve">  住建局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</si>
  <si>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发改局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</si>
  <si>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民政局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</si>
  <si>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公安局
</t>
    </r>
    <r>
      <rPr>
        <b/>
        <sz val="8"/>
        <color theme="1"/>
        <rFont val="仿宋_GB2312"/>
        <charset val="134"/>
      </rPr>
      <t>签名：</t>
    </r>
  </si>
  <si>
    <t>【市级评审表】吴川大山江街道覃榜社区</t>
  </si>
  <si>
    <t>【市级评审表】吴川大山江街道河东社区</t>
  </si>
  <si>
    <t>【市级评审表】吴川梅菉街道红旗社区</t>
  </si>
  <si>
    <t>【市级评审表】吴川梅菉街道梅山社区</t>
  </si>
  <si>
    <t>【市级评审表】吴川梅菉街道解放社区</t>
  </si>
  <si>
    <t>【市级评审表】吴川梅菉街道梅菉头社区</t>
  </si>
  <si>
    <t>【市级评审表】吴川梅菉街道东升社区</t>
  </si>
  <si>
    <t>【市级评审表】吴川梅菉街道城东社区</t>
  </si>
  <si>
    <t>【市级评审表】吴川梅菉街道新文社区</t>
  </si>
  <si>
    <t>【市级评审表】赤坎区中山街道桥兴社区</t>
  </si>
  <si>
    <t>【市级评审表】赤坎区南桥街道京基社区</t>
  </si>
  <si>
    <t>【市级评审表】赤坎区沙湾街道碧海社区</t>
  </si>
  <si>
    <t>【市级评审表】霞山区海滨街道海昌社区</t>
  </si>
  <si>
    <t>【市级评审表】霞山区工农街道岭南社区</t>
  </si>
  <si>
    <t>【市级评审表】霞山区东新街道解放西社区</t>
  </si>
  <si>
    <t>【市级评审表】霞山区爱国街道洪屋社区</t>
  </si>
  <si>
    <t>【市级评审表】霞山区爱国街道环湖社区</t>
  </si>
  <si>
    <t xml:space="preserve"> 住建局</t>
  </si>
  <si>
    <t>【市级评审表】经开区乐华街道海滨东社区</t>
  </si>
  <si>
    <t>【市级评审表】经开区乐华街道园岭社区</t>
  </si>
  <si>
    <t>【市级评审表】经开区乐华街道观海社区</t>
  </si>
  <si>
    <t>【市级评审表】经开区泉庄街道霞海社区</t>
  </si>
  <si>
    <t>【市级评审表】经开区泉庄街道龙潮社区</t>
  </si>
  <si>
    <t>【市级评审表】雷州市西湖街道霞海社区</t>
  </si>
  <si>
    <t>【市级评审表】雷州市西湖街道西湖社区</t>
  </si>
  <si>
    <t>【市级评审表】雷州市西湖街道湖中社区</t>
  </si>
  <si>
    <t>【市级评审表】雷州市新城街道鸿信社区</t>
  </si>
  <si>
    <t>【市级评审表】雷州市新城街道金碧园社区</t>
  </si>
  <si>
    <t>【市级评审表】雷州市雷城街道苏楼社区</t>
  </si>
  <si>
    <t>【市级评审表】雷州市雷城街道城西社区</t>
  </si>
  <si>
    <t>【市级评审表】雷州市雷城街道雷湖社区</t>
  </si>
  <si>
    <t>【市级评审表】赤坎区寸金街道九二一社区</t>
  </si>
  <si>
    <t>【市级评审表】赤坎区调顺街道调港社区</t>
  </si>
  <si>
    <t>【市级评审表】赤坎区沙湾街道金沙湾社区</t>
  </si>
  <si>
    <t>【市级评审表】赤坎区中华街道前进社区</t>
  </si>
  <si>
    <t>【市级评审表】坡头区麻斜街道麻斜社区</t>
  </si>
  <si>
    <t>【市级评审表】坡头区南调街道海旺社区</t>
  </si>
  <si>
    <t>【市级评审表】霞山区解放街道民享西二社区</t>
  </si>
  <si>
    <t>【市级评审表】遂溪县遂城街道农林社区</t>
  </si>
  <si>
    <t>【市级评审表】遂溪县遂城街道中山社区</t>
  </si>
  <si>
    <t>【市级评审表】雷州市雷城街道下河社区</t>
  </si>
  <si>
    <t>【市级评审表】雷州市西湖街道上坡社区</t>
  </si>
  <si>
    <t>【市级评审表】雷州市新城街道新城社区</t>
  </si>
  <si>
    <t>【市级评审表】雷州市新城街道水店社区</t>
  </si>
  <si>
    <t>【市级评审表】廉江市罗州街道黄村社区</t>
  </si>
  <si>
    <t>【市级评审表】廉江市城北街道冠利社区</t>
  </si>
  <si>
    <t>【市级评审表】吴川市梅菉街道沿江社区</t>
  </si>
  <si>
    <t>【市级评审表】吴川市梅菉街道新文社区</t>
  </si>
  <si>
    <t>【市级评审表】吴川市梅菉街道梅岭社区</t>
  </si>
  <si>
    <t>【市级评审表】吴川市梅菉街道解放社区</t>
  </si>
  <si>
    <t>【市级评审表】吴川市博铺街道香山社区</t>
  </si>
  <si>
    <t>【市级评审表】吴川市博铺街道水清社区</t>
  </si>
  <si>
    <t>【市级评审表】吴川市大山江街道覃榜社区</t>
  </si>
  <si>
    <t>【市级评审表】吴川市塘尾街道高杨社区</t>
  </si>
  <si>
    <t>【市级评审表】吴川市塘尾街道新城社区</t>
  </si>
  <si>
    <t>【市级评审表】吴川市海滨街道新兴社区</t>
  </si>
  <si>
    <t>【市级评审表】赤坎区寸金街道寸金社区</t>
  </si>
  <si>
    <t>【市级评审表】赤坎区中华街道南方社区</t>
  </si>
  <si>
    <t>【市级评审表】赤坎区民主街道兴盛社区</t>
  </si>
  <si>
    <t>B</t>
  </si>
  <si>
    <t>【市级评审表】赤坎区南桥街道康顺社区</t>
  </si>
  <si>
    <t>【市级评审表】霞山区爱国街道人民东社区</t>
  </si>
  <si>
    <t>【市级评审表】霞山区解放街道文体社区</t>
  </si>
  <si>
    <t>【市级评审表】霞山区新园街道人民大道中社区</t>
  </si>
  <si>
    <t>【市级评审表】霞山区新园街道录溪社区</t>
  </si>
  <si>
    <t>【市级评审表】霞山区新园街道文登社区</t>
  </si>
  <si>
    <t>【市级评审表】霞山区建设街道新村场社区</t>
  </si>
  <si>
    <t>【市级评审表】霞山区工农街道霞港社区</t>
  </si>
  <si>
    <t>【市级评审表】霞山区海滨街道海宁社区</t>
  </si>
  <si>
    <t>【市级评审表】坡头区南调街道海油社区</t>
  </si>
  <si>
    <t>【市级评审表】坡头区南调街道海盛社区</t>
  </si>
  <si>
    <t>【市级评审表】经开区乐华街道明哲社区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</si>
</sst>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3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华文中宋"/>
      <charset val="134"/>
    </font>
    <font>
      <b/>
      <sz val="14"/>
      <color rgb="FFFF0000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CESI仿宋-GB13000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8"/>
      <color theme="1"/>
      <name val="仿宋_GB2312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34" fillId="32" borderId="13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31" fillId="25" borderId="13" applyNumberFormat="false" applyAlignment="false" applyProtection="false">
      <alignment vertical="center"/>
    </xf>
    <xf numFmtId="0" fontId="37" fillId="32" borderId="16" applyNumberFormat="false" applyAlignment="false" applyProtection="false">
      <alignment vertical="center"/>
    </xf>
    <xf numFmtId="0" fontId="25" fillId="17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9" fillId="37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top"/>
    </xf>
    <xf numFmtId="0" fontId="3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top" wrapText="true"/>
    </xf>
    <xf numFmtId="0" fontId="3" fillId="3" borderId="2" xfId="0" applyFont="true" applyFill="true" applyBorder="true" applyAlignment="true">
      <alignment horizontal="center" vertical="top" wrapText="true"/>
    </xf>
    <xf numFmtId="0" fontId="3" fillId="0" borderId="3" xfId="0" applyFont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4" borderId="1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5" borderId="0" xfId="0" applyFont="true" applyFill="true" applyAlignment="true">
      <alignment horizontal="center" vertical="center"/>
    </xf>
    <xf numFmtId="0" fontId="0" fillId="6" borderId="0" xfId="0" applyFill="true" applyAlignment="true">
      <alignment horizontal="center" vertical="center"/>
    </xf>
    <xf numFmtId="0" fontId="6" fillId="7" borderId="0" xfId="0" applyFont="true" applyFill="true" applyAlignment="true">
      <alignment horizontal="center" vertical="center"/>
    </xf>
    <xf numFmtId="0" fontId="0" fillId="8" borderId="0" xfId="0" applyFill="true" applyAlignment="true">
      <alignment horizontal="center" vertical="center"/>
    </xf>
    <xf numFmtId="0" fontId="7" fillId="0" borderId="0" xfId="0" applyFont="true" applyAlignment="true">
      <alignment horizontal="left" vertical="top"/>
    </xf>
    <xf numFmtId="0" fontId="6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3" fillId="0" borderId="2" xfId="0" applyFont="true" applyBorder="true" applyAlignment="true">
      <alignment horizontal="left" vertical="top" wrapText="true"/>
    </xf>
    <xf numFmtId="0" fontId="3" fillId="3" borderId="2" xfId="0" applyFont="true" applyFill="true" applyBorder="true" applyAlignment="true">
      <alignment horizontal="left" vertical="top" wrapText="true"/>
    </xf>
    <xf numFmtId="0" fontId="8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9" fillId="0" borderId="8" xfId="0" applyFont="true" applyBorder="true" applyAlignment="true">
      <alignment horizontal="center" vertical="center"/>
    </xf>
    <xf numFmtId="0" fontId="8" fillId="9" borderId="5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4" fillId="0" borderId="5" xfId="0" applyFont="true" applyBorder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7" fillId="0" borderId="0" xfId="0" applyFont="true" applyFill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0" fillId="0" borderId="0" xfId="0" applyFont="true" applyAlignment="true">
      <alignment horizontal="left" vertical="center"/>
    </xf>
    <xf numFmtId="0" fontId="16" fillId="0" borderId="0" xfId="0" applyFont="true" applyAlignment="true">
      <alignment horizontal="left" vertical="center"/>
    </xf>
    <xf numFmtId="0" fontId="18" fillId="0" borderId="5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/>
    </xf>
    <xf numFmtId="0" fontId="15" fillId="0" borderId="0" xfId="0" applyFont="true" applyFill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7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left" vertical="center"/>
    </xf>
    <xf numFmtId="0" fontId="9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6" Type="http://schemas.openxmlformats.org/officeDocument/2006/relationships/sharedStrings" Target="sharedStrings.xml"/><Relationship Id="rId95" Type="http://schemas.openxmlformats.org/officeDocument/2006/relationships/styles" Target="styles.xml"/><Relationship Id="rId94" Type="http://schemas.openxmlformats.org/officeDocument/2006/relationships/theme" Target="theme/theme1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tabSelected="1" zoomScale="115" zoomScaleNormal="115" topLeftCell="A11" workbookViewId="0">
      <pane xSplit="24090" topLeftCell="H1" activePane="topLeft"/>
      <selection activeCell="A2" sqref="A2"/>
      <selection pane="topRight"/>
    </sheetView>
  </sheetViews>
  <sheetFormatPr defaultColWidth="9" defaultRowHeight="15.75" outlineLevelCol="6"/>
  <cols>
    <col min="1" max="1" width="32.775" style="34" customWidth="true"/>
    <col min="2" max="2" width="13.6666666666667" style="34" customWidth="true"/>
    <col min="3" max="3" width="17.3333333333333" style="34" customWidth="true"/>
    <col min="4" max="4" width="6.775" style="35" customWidth="true"/>
    <col min="5" max="5" width="32.775" style="35" customWidth="true"/>
    <col min="6" max="6" width="13.6666666666667" style="35" customWidth="true"/>
    <col min="7" max="7" width="17.3333333333333" style="35" customWidth="true"/>
    <col min="8" max="16384" width="9" style="35"/>
  </cols>
  <sheetData>
    <row r="1" ht="31.95" customHeight="true" spans="1:7">
      <c r="A1" s="36" t="s">
        <v>0</v>
      </c>
      <c r="B1" s="36"/>
      <c r="C1" s="36"/>
      <c r="D1" s="36"/>
      <c r="E1" s="36"/>
      <c r="F1" s="36"/>
      <c r="G1" s="36"/>
    </row>
    <row r="2" ht="28" customHeight="true" spans="1:7">
      <c r="A2" s="37" t="s">
        <v>1</v>
      </c>
      <c r="B2" s="37"/>
      <c r="C2" s="37"/>
      <c r="D2" s="37"/>
      <c r="E2" s="37"/>
      <c r="F2" s="37"/>
      <c r="G2" s="37"/>
    </row>
    <row r="3" ht="31.05" customHeight="true" spans="1:7">
      <c r="A3" s="38" t="s">
        <v>2</v>
      </c>
      <c r="B3" s="38" t="s">
        <v>3</v>
      </c>
      <c r="C3" s="38" t="s">
        <v>4</v>
      </c>
      <c r="D3" s="39"/>
      <c r="E3" s="38" t="s">
        <v>2</v>
      </c>
      <c r="F3" s="28" t="s">
        <v>3</v>
      </c>
      <c r="G3" s="28" t="s">
        <v>4</v>
      </c>
    </row>
    <row r="4" ht="18" customHeight="true" spans="1:7">
      <c r="A4" s="52" t="s">
        <v>5</v>
      </c>
      <c r="B4" s="53">
        <f>'雷州雷湖社区&lt;第3批&gt; '!$J$54</f>
        <v>82.25</v>
      </c>
      <c r="C4" s="52" t="str">
        <f>'雷州雷湖社区&lt;第3批&gt; '!$J$56</f>
        <v>通过</v>
      </c>
      <c r="D4" s="54"/>
      <c r="E4" s="52" t="s">
        <v>6</v>
      </c>
      <c r="F4" s="53">
        <f>'吴川梅菉城东&lt;第3批&gt; '!$J$54</f>
        <v>78.25</v>
      </c>
      <c r="G4" s="52" t="str">
        <f>'吴川梅菉城东&lt;第3批&gt; '!$J$56</f>
        <v>不通过</v>
      </c>
    </row>
    <row r="5" ht="18" customHeight="true" spans="1:7">
      <c r="A5" s="52" t="s">
        <v>7</v>
      </c>
      <c r="B5" s="53">
        <f>'雷州城西社区&lt;第3批&gt;'!$J$54</f>
        <v>85.375</v>
      </c>
      <c r="C5" s="52" t="str">
        <f>'雷州城西社区&lt;第3批&gt;'!$J$56</f>
        <v>良好</v>
      </c>
      <c r="D5" s="54"/>
      <c r="E5" s="52" t="s">
        <v>8</v>
      </c>
      <c r="F5" s="53">
        <f>'吴川梅菉东升&lt;第3批&gt;  '!$J$54</f>
        <v>92.4375</v>
      </c>
      <c r="G5" s="52" t="str">
        <f>'吴川梅菉东升&lt;第3批&gt;  '!$J$56</f>
        <v>良好</v>
      </c>
    </row>
    <row r="6" ht="18" customHeight="true" spans="1:7">
      <c r="A6" s="52" t="s">
        <v>9</v>
      </c>
      <c r="B6" s="53">
        <f>'雷州苏楼社区&lt;第3批&gt; '!$J$54</f>
        <v>83.725</v>
      </c>
      <c r="C6" s="52" t="str">
        <f>'雷州苏楼社区&lt;第3批&gt; '!$J$56</f>
        <v>通过</v>
      </c>
      <c r="D6" s="54"/>
      <c r="E6" s="52" t="s">
        <v>10</v>
      </c>
      <c r="F6" s="53">
        <f>'吴川梅菉梅菉头&lt;第3批&gt;   '!$J$54</f>
        <v>83.5625</v>
      </c>
      <c r="G6" s="52" t="str">
        <f>'吴川梅菉梅菉头&lt;第3批&gt;   '!$J$56</f>
        <v>通过</v>
      </c>
    </row>
    <row r="7" ht="18" customHeight="true" spans="1:7">
      <c r="A7" s="52" t="s">
        <v>11</v>
      </c>
      <c r="B7" s="53">
        <f>'雷州金碧园社区&lt;第3批&gt; '!$J$54</f>
        <v>91.4375</v>
      </c>
      <c r="C7" s="52" t="str">
        <f>'雷州金碧园社区&lt;第3批&gt; '!$J$56</f>
        <v>良好</v>
      </c>
      <c r="D7" s="54"/>
      <c r="E7" s="52" t="s">
        <v>12</v>
      </c>
      <c r="F7" s="53">
        <f>'吴川梅菉解放&lt;第3批&gt;    '!$J$54</f>
        <v>86.0625</v>
      </c>
      <c r="G7" s="52" t="str">
        <f>'吴川梅菉解放&lt;第3批&gt;    '!$J$56</f>
        <v>良好</v>
      </c>
    </row>
    <row r="8" ht="18" customHeight="true" spans="1:7">
      <c r="A8" s="52" t="s">
        <v>13</v>
      </c>
      <c r="B8" s="53">
        <f>'雷州鸿信社区&lt;第3批&gt;'!$J$54</f>
        <v>93.5625</v>
      </c>
      <c r="C8" s="52" t="str">
        <f>'雷州鸿信社区&lt;第3批&gt;'!$J$56</f>
        <v>良好</v>
      </c>
      <c r="D8" s="54"/>
      <c r="E8" s="52" t="s">
        <v>14</v>
      </c>
      <c r="F8" s="53">
        <f>'吴川梅菉梅山&lt;第3批&gt;     '!$J$54</f>
        <v>72.5625</v>
      </c>
      <c r="G8" s="52" t="str">
        <f>'吴川梅菉梅山&lt;第3批&gt;     '!$J$56</f>
        <v>不通过</v>
      </c>
    </row>
    <row r="9" ht="18" customHeight="true" spans="1:7">
      <c r="A9" s="52" t="s">
        <v>15</v>
      </c>
      <c r="B9" s="53">
        <f>'雷州湖中社区&lt;第3批&gt;'!$J$54</f>
        <v>81.5</v>
      </c>
      <c r="C9" s="52" t="str">
        <f>'雷州湖中社区&lt;第3批&gt;'!$J$56</f>
        <v>通过</v>
      </c>
      <c r="D9" s="54"/>
      <c r="E9" s="52" t="s">
        <v>16</v>
      </c>
      <c r="F9" s="53">
        <f>'吴川梅菉红旗&lt;第3批&gt; '!$J$54</f>
        <v>83.8125</v>
      </c>
      <c r="G9" s="52" t="str">
        <f>'吴川梅菉红旗&lt;第3批&gt; '!$J$56</f>
        <v>通过</v>
      </c>
    </row>
    <row r="10" ht="18" customHeight="true" spans="1:7">
      <c r="A10" s="52" t="s">
        <v>17</v>
      </c>
      <c r="B10" s="53">
        <f>'雷州西湖社区&lt;第3批&gt;'!$J$54</f>
        <v>75.8125</v>
      </c>
      <c r="C10" s="52" t="str">
        <f>'雷州西湖社区&lt;第3批&gt;'!$J$56</f>
        <v>不通过</v>
      </c>
      <c r="D10" s="54"/>
      <c r="E10" s="52" t="s">
        <v>18</v>
      </c>
      <c r="F10" s="53">
        <f>'吴川大山江河东&lt;第3批&gt;  '!$J$54</f>
        <v>85.25</v>
      </c>
      <c r="G10" s="52" t="str">
        <f>'吴川大山江河东&lt;第3批&gt;  '!$J$56</f>
        <v>良好</v>
      </c>
    </row>
    <row r="11" ht="18" customHeight="true" spans="1:7">
      <c r="A11" s="52" t="s">
        <v>19</v>
      </c>
      <c r="B11" s="53">
        <f>'雷州霞海社区&lt;第3批&gt;'!$J$54</f>
        <v>80.5</v>
      </c>
      <c r="C11" s="52" t="str">
        <f>'雷州霞海社区&lt;第3批&gt;'!$J$56</f>
        <v>通过</v>
      </c>
      <c r="D11" s="54"/>
      <c r="E11" s="52" t="s">
        <v>20</v>
      </c>
      <c r="F11" s="53">
        <f>'吴川大山江覃榜&lt;第3批&gt; '!$J$54</f>
        <v>41.3125</v>
      </c>
      <c r="G11" s="52" t="str">
        <f>'吴川大山江覃榜&lt;第3批&gt; '!$J$56</f>
        <v>不通过</v>
      </c>
    </row>
    <row r="12" ht="18" customHeight="true" spans="1:7">
      <c r="A12" s="52" t="s">
        <v>21</v>
      </c>
      <c r="B12" s="53">
        <f>'经开龙潮社区&lt;第3批&gt;'!$J$54</f>
        <v>85.25</v>
      </c>
      <c r="C12" s="52" t="str">
        <f>'经开龙潮社区&lt;第3批&gt;'!$J$56</f>
        <v>良好</v>
      </c>
      <c r="D12" s="54"/>
      <c r="E12" s="52" t="s">
        <v>22</v>
      </c>
      <c r="F12" s="53">
        <f>'吴川海滨博茂&lt;第3批&gt;   '!$J$54</f>
        <v>90.5</v>
      </c>
      <c r="G12" s="52" t="str">
        <f>'吴川海滨博茂&lt;第3批&gt;   '!$J$56</f>
        <v>良好</v>
      </c>
    </row>
    <row r="13" ht="18" customHeight="true" spans="1:7">
      <c r="A13" s="52" t="s">
        <v>23</v>
      </c>
      <c r="B13" s="53">
        <f>'经开霞海社区&lt;第3批&gt;'!$J$54</f>
        <v>91.125</v>
      </c>
      <c r="C13" s="52" t="str">
        <f>'经开霞海社区&lt;第3批&gt;'!$J$56</f>
        <v>良好</v>
      </c>
      <c r="D13" s="54"/>
      <c r="E13" s="52" t="s">
        <v>24</v>
      </c>
      <c r="F13" s="53">
        <f>'吴川博铺水清&lt;第3批&gt;    '!$J$54</f>
        <v>78.875</v>
      </c>
      <c r="G13" s="53" t="str">
        <f>'吴川博铺水清&lt;第3批&gt;    '!$J$56</f>
        <v>不通过</v>
      </c>
    </row>
    <row r="14" ht="18" customHeight="true" spans="1:7">
      <c r="A14" s="52" t="s">
        <v>25</v>
      </c>
      <c r="B14" s="53">
        <f>'经开观海社区&lt;第3批&gt;'!$J$54</f>
        <v>94.4375</v>
      </c>
      <c r="C14" s="52" t="str">
        <f>'经开观海社区&lt;第3批&gt;'!$J$56</f>
        <v>良好</v>
      </c>
      <c r="D14" s="54"/>
      <c r="E14" s="52" t="s">
        <v>26</v>
      </c>
      <c r="F14" s="53">
        <f>'吴川博铺香山&lt;第3批&gt;     '!$J$54</f>
        <v>87.5</v>
      </c>
      <c r="G14" s="52" t="str">
        <f>'吴川博铺香山&lt;第3批&gt;     '!$J$56</f>
        <v>良好</v>
      </c>
    </row>
    <row r="15" ht="18" customHeight="true" spans="1:7">
      <c r="A15" s="52" t="s">
        <v>27</v>
      </c>
      <c r="B15" s="53">
        <f>'经开园岭社区&lt;第3批&gt;'!$J$54</f>
        <v>90.6875</v>
      </c>
      <c r="C15" s="52" t="str">
        <f>'经开园岭社区&lt;第3批&gt;'!$J$56</f>
        <v>良好</v>
      </c>
      <c r="D15" s="54"/>
      <c r="E15" s="52" t="s">
        <v>28</v>
      </c>
      <c r="F15" s="53">
        <f>'遂溪遂城城东&lt;第3批&gt;'!$J$54</f>
        <v>88.25</v>
      </c>
      <c r="G15" s="52" t="str">
        <f>'遂溪遂城城东&lt;第3批&gt;'!$J$56</f>
        <v>良好</v>
      </c>
    </row>
    <row r="16" ht="18" customHeight="true" spans="1:7">
      <c r="A16" s="52" t="s">
        <v>29</v>
      </c>
      <c r="B16" s="53">
        <f>'经开海滨东社区&lt;第3批&gt;'!$J$54</f>
        <v>86.5625</v>
      </c>
      <c r="C16" s="52" t="str">
        <f>'经开海滨东社区&lt;第3批&gt;'!$J$56</f>
        <v>良好</v>
      </c>
      <c r="D16" s="54"/>
      <c r="E16" s="52" t="s">
        <v>30</v>
      </c>
      <c r="F16" s="53">
        <f>'遂溪遂城城西&lt;第3批&gt; '!$J$54</f>
        <v>79.325</v>
      </c>
      <c r="G16" s="52" t="str">
        <f>'遂溪遂城城西&lt;第3批&gt; '!$J$56</f>
        <v>不通过</v>
      </c>
    </row>
    <row r="17" ht="18" customHeight="true" spans="1:7">
      <c r="A17" s="52" t="s">
        <v>31</v>
      </c>
      <c r="B17" s="53">
        <f>'霞山环湖社区&lt;第3批&gt;'!$J$54</f>
        <v>83</v>
      </c>
      <c r="C17" s="52" t="str">
        <f>'霞山环湖社区&lt;第3批&gt;'!$J$56</f>
        <v>通过</v>
      </c>
      <c r="D17" s="54"/>
      <c r="E17" s="52" t="s">
        <v>32</v>
      </c>
      <c r="F17" s="53">
        <f>'遂溪遂城新糖&lt;第3批&gt;  '!$J$54</f>
        <v>80.975</v>
      </c>
      <c r="G17" s="52" t="str">
        <f>'遂溪遂城新糖&lt;第3批&gt;  '!$J$56</f>
        <v>通过</v>
      </c>
    </row>
    <row r="18" ht="18" customHeight="true" spans="1:7">
      <c r="A18" s="52" t="s">
        <v>33</v>
      </c>
      <c r="B18" s="53">
        <f>'霞山洪屋社区&lt;第3批&gt;'!$J$54</f>
        <v>83.5</v>
      </c>
      <c r="C18" s="52" t="str">
        <f>'霞山洪屋社区&lt;第3批&gt;'!$J$56</f>
        <v>通过</v>
      </c>
      <c r="D18" s="54"/>
      <c r="E18" s="52"/>
      <c r="F18" s="53"/>
      <c r="G18" s="52"/>
    </row>
    <row r="19" ht="18" customHeight="true" spans="1:7">
      <c r="A19" s="52" t="s">
        <v>34</v>
      </c>
      <c r="B19" s="53">
        <f>'霞山解放西社区&lt;第3批&gt;'!$J$54</f>
        <v>61.875</v>
      </c>
      <c r="C19" s="52" t="str">
        <f>'霞山解放西社区&lt;第3批&gt;'!$J$56</f>
        <v>不通过</v>
      </c>
      <c r="D19" s="54"/>
      <c r="E19" s="52"/>
      <c r="F19" s="53"/>
      <c r="G19" s="52"/>
    </row>
    <row r="20" ht="18" customHeight="true" spans="1:7">
      <c r="A20" s="52" t="s">
        <v>35</v>
      </c>
      <c r="B20" s="53">
        <f>'霞山岭南社区&lt;第3批&gt;'!$J$54</f>
        <v>92.25</v>
      </c>
      <c r="C20" s="52" t="str">
        <f>'霞山岭南社区&lt;第3批&gt;'!$J$56</f>
        <v>良好</v>
      </c>
      <c r="D20" s="54"/>
      <c r="E20" s="52"/>
      <c r="F20" s="53"/>
      <c r="G20" s="52"/>
    </row>
    <row r="21" ht="18" customHeight="true" spans="1:7">
      <c r="A21" s="52" t="s">
        <v>36</v>
      </c>
      <c r="B21" s="53">
        <f>'霞山海昌社区&lt;第3批&gt;'!$J$54</f>
        <v>91.625</v>
      </c>
      <c r="C21" s="52" t="str">
        <f>'霞山海昌社区&lt;第3批&gt;'!$J$56</f>
        <v>良好</v>
      </c>
      <c r="D21" s="54"/>
      <c r="E21" s="52"/>
      <c r="F21" s="53"/>
      <c r="G21" s="52"/>
    </row>
    <row r="22" ht="18" customHeight="true" spans="1:7">
      <c r="A22" s="52" t="s">
        <v>37</v>
      </c>
      <c r="B22" s="53">
        <f>'赤坎区碧海社区&lt;第3批&gt;'!$J$54</f>
        <v>74</v>
      </c>
      <c r="C22" s="52" t="str">
        <f>'赤坎区碧海社区&lt;第3批&gt;'!$J$56</f>
        <v>不通过</v>
      </c>
      <c r="D22" s="54"/>
      <c r="E22" s="52"/>
      <c r="F22" s="53"/>
      <c r="G22" s="52"/>
    </row>
    <row r="23" ht="18" customHeight="true" spans="1:7">
      <c r="A23" s="52" t="s">
        <v>38</v>
      </c>
      <c r="B23" s="53">
        <f>'赤坎区京基社区&lt;第3批&gt;'!$J$54</f>
        <v>83.5625</v>
      </c>
      <c r="C23" s="52" t="str">
        <f>'赤坎区京基社区&lt;第3批&gt;'!$J$56</f>
        <v>通过</v>
      </c>
      <c r="D23" s="54"/>
      <c r="E23" s="52"/>
      <c r="F23" s="53"/>
      <c r="G23" s="52"/>
    </row>
    <row r="24" ht="18" customHeight="true" spans="1:7">
      <c r="A24" s="52" t="s">
        <v>39</v>
      </c>
      <c r="B24" s="53">
        <f>'赤坎区桥兴社区&lt;第3批&gt;'!$J$54</f>
        <v>62.5625</v>
      </c>
      <c r="C24" s="52" t="str">
        <f>'赤坎区桥兴社区&lt;第3批&gt;'!$J$56</f>
        <v>不通过</v>
      </c>
      <c r="D24" s="54"/>
      <c r="E24" s="52"/>
      <c r="F24" s="53"/>
      <c r="G24" s="52"/>
    </row>
    <row r="25" ht="18" customHeight="true" spans="1:7">
      <c r="A25" s="52" t="s">
        <v>40</v>
      </c>
      <c r="B25" s="53">
        <f>'吴川梅菉新文&lt;第3批&gt;'!$J$54</f>
        <v>89.8125</v>
      </c>
      <c r="C25" s="52" t="str">
        <f>'吴川梅菉新文&lt;第3批&gt;'!$J$56</f>
        <v>良好</v>
      </c>
      <c r="D25" s="54"/>
      <c r="E25" s="52"/>
      <c r="F25" s="53"/>
      <c r="G25" s="52"/>
    </row>
    <row r="26" ht="9" customHeight="true" spans="1:7">
      <c r="A26" s="35"/>
      <c r="B26" s="35"/>
      <c r="C26" s="35"/>
      <c r="D26" s="37"/>
      <c r="E26" s="37"/>
      <c r="F26" s="37"/>
      <c r="G26" s="37"/>
    </row>
    <row r="27" ht="22.95" customHeight="true" spans="1:7">
      <c r="A27" s="45" t="s">
        <v>41</v>
      </c>
      <c r="B27" s="45"/>
      <c r="C27" s="45"/>
      <c r="D27" s="45"/>
      <c r="E27" s="45"/>
      <c r="F27" s="45"/>
      <c r="G27" s="45"/>
    </row>
    <row r="28" ht="22.95" customHeight="true" spans="1:7">
      <c r="A28" s="45" t="s">
        <v>42</v>
      </c>
      <c r="B28" s="45"/>
      <c r="C28" s="45"/>
      <c r="D28" s="45"/>
      <c r="E28" s="45"/>
      <c r="F28" s="45"/>
      <c r="G28" s="45"/>
    </row>
    <row r="29" ht="22.95" customHeight="true" spans="1:7">
      <c r="A29" s="45" t="s">
        <v>43</v>
      </c>
      <c r="B29" s="45"/>
      <c r="C29" s="45"/>
      <c r="D29" s="45"/>
      <c r="E29" s="45"/>
      <c r="F29" s="45"/>
      <c r="G29" s="45"/>
    </row>
    <row r="30" ht="16.95" customHeight="true"/>
    <row r="31" ht="16.95" customHeight="true"/>
    <row r="32" ht="16.95" customHeight="true" spans="1:7">
      <c r="A32" s="46" t="s">
        <v>44</v>
      </c>
      <c r="B32" s="46"/>
      <c r="C32" s="46"/>
      <c r="D32" s="46"/>
      <c r="E32" s="46"/>
      <c r="F32" s="46"/>
      <c r="G32" s="46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37"/>
      <c r="B46" s="37"/>
      <c r="C46" s="37"/>
    </row>
    <row r="47" ht="16.95" customHeight="true" spans="1:3">
      <c r="A47" s="45"/>
      <c r="B47" s="45"/>
      <c r="C47" s="45"/>
    </row>
    <row r="48" spans="1:3">
      <c r="A48" s="45"/>
      <c r="B48" s="45"/>
      <c r="C48" s="45"/>
    </row>
    <row r="49" spans="1:3">
      <c r="A49" s="45"/>
      <c r="B49" s="45"/>
      <c r="C49" s="45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19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3</v>
      </c>
      <c r="G10" s="9">
        <v>2</v>
      </c>
      <c r="H10" s="9">
        <v>2</v>
      </c>
      <c r="I10" s="9">
        <v>3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1</v>
      </c>
      <c r="F21" s="9">
        <v>1</v>
      </c>
      <c r="G21" s="9">
        <v>0.5</v>
      </c>
      <c r="H21" s="9">
        <v>0.5</v>
      </c>
      <c r="I21" s="9">
        <v>0.5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1.5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2</v>
      </c>
      <c r="H27" s="9">
        <v>2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0</v>
      </c>
      <c r="L33" s="9">
        <v>1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1.5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4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1</v>
      </c>
      <c r="H36" s="9">
        <v>1</v>
      </c>
      <c r="I36" s="9">
        <v>1.5</v>
      </c>
      <c r="J36" s="9">
        <v>2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3</v>
      </c>
      <c r="I43" s="9">
        <v>3.5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2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84.5</v>
      </c>
      <c r="D46" s="9">
        <f t="shared" ref="D46:L46" si="3">SUM(D3:D45)</f>
        <v>89</v>
      </c>
      <c r="E46" s="9">
        <f t="shared" si="3"/>
        <v>93.5</v>
      </c>
      <c r="F46" s="9">
        <f t="shared" si="3"/>
        <v>92</v>
      </c>
      <c r="G46" s="9">
        <f t="shared" si="3"/>
        <v>89.5</v>
      </c>
      <c r="H46" s="9">
        <f t="shared" si="3"/>
        <v>91</v>
      </c>
      <c r="I46" s="9">
        <f t="shared" si="3"/>
        <v>94</v>
      </c>
      <c r="J46" s="9">
        <f t="shared" si="3"/>
        <v>94.5</v>
      </c>
      <c r="K46" s="9">
        <f t="shared" si="3"/>
        <v>81</v>
      </c>
      <c r="L46" s="9">
        <f t="shared" si="3"/>
        <v>90.5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11.5</v>
      </c>
      <c r="D48" s="14">
        <f t="shared" si="4"/>
        <v>7</v>
      </c>
      <c r="E48" s="14">
        <f t="shared" si="4"/>
        <v>2.5</v>
      </c>
      <c r="F48" s="14">
        <f t="shared" si="4"/>
        <v>4</v>
      </c>
      <c r="G48" s="14">
        <f t="shared" si="4"/>
        <v>6.5</v>
      </c>
      <c r="H48" s="14">
        <f t="shared" si="4"/>
        <v>5</v>
      </c>
      <c r="I48" s="14">
        <f t="shared" si="4"/>
        <v>2</v>
      </c>
      <c r="J48" s="14">
        <f t="shared" si="4"/>
        <v>1.5</v>
      </c>
      <c r="K48" s="14">
        <f t="shared" si="4"/>
        <v>15</v>
      </c>
      <c r="L48" s="14">
        <f t="shared" si="4"/>
        <v>5.5</v>
      </c>
    </row>
    <row r="54" spans="9:10">
      <c r="I54" s="15" t="s">
        <v>139</v>
      </c>
      <c r="J54" s="16">
        <f>(SUM(C46:L46)-MAX(C46:L46)-MIN(C46:L46))/8</f>
        <v>90.5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40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124</v>
      </c>
      <c r="J2" s="23" t="s">
        <v>125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3</v>
      </c>
      <c r="G8" s="9">
        <v>0</v>
      </c>
      <c r="H8" s="9">
        <v>0</v>
      </c>
      <c r="I8" s="9">
        <v>3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3</v>
      </c>
      <c r="G9" s="9">
        <v>0</v>
      </c>
      <c r="H9" s="9">
        <v>0</v>
      </c>
      <c r="I9" s="9">
        <v>3</v>
      </c>
      <c r="J9" s="9">
        <v>0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0.5</v>
      </c>
      <c r="H10" s="9">
        <v>0.5</v>
      </c>
      <c r="I10" s="9">
        <v>2.5</v>
      </c>
      <c r="J10" s="9">
        <v>0.5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0.5</v>
      </c>
      <c r="D11" s="9">
        <v>0.5</v>
      </c>
      <c r="E11" s="9">
        <v>0.5</v>
      </c>
      <c r="F11" s="9">
        <v>2</v>
      </c>
      <c r="G11" s="9">
        <v>0.5</v>
      </c>
      <c r="H11" s="9">
        <v>0.5</v>
      </c>
      <c r="I11" s="9">
        <v>2</v>
      </c>
      <c r="J11" s="9">
        <v>0.5</v>
      </c>
      <c r="K11" s="9">
        <v>0.5</v>
      </c>
      <c r="L11" s="9">
        <v>0.5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</v>
      </c>
      <c r="D12" s="9">
        <v>0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1.5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0.5</v>
      </c>
      <c r="D14" s="9">
        <v>1</v>
      </c>
      <c r="E14" s="9">
        <v>0.5</v>
      </c>
      <c r="F14" s="9">
        <v>2</v>
      </c>
      <c r="G14" s="9">
        <v>0.5</v>
      </c>
      <c r="H14" s="9">
        <v>0.5</v>
      </c>
      <c r="I14" s="9">
        <v>0.5</v>
      </c>
      <c r="J14" s="9">
        <v>0.5</v>
      </c>
      <c r="K14" s="9">
        <v>0.5</v>
      </c>
      <c r="L14" s="9">
        <v>0.5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2</v>
      </c>
      <c r="G15" s="9">
        <v>0</v>
      </c>
      <c r="H15" s="9">
        <v>2</v>
      </c>
      <c r="I15" s="9">
        <v>0</v>
      </c>
      <c r="J15" s="9">
        <v>0</v>
      </c>
      <c r="K15" s="9">
        <v>0</v>
      </c>
      <c r="L15" s="9">
        <v>0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0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0.5</v>
      </c>
      <c r="J21" s="9">
        <v>0.5</v>
      </c>
      <c r="K21" s="9">
        <v>1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2</v>
      </c>
      <c r="G22" s="9">
        <v>0</v>
      </c>
      <c r="H22" s="9">
        <v>2</v>
      </c>
      <c r="I22" s="9">
        <v>2</v>
      </c>
      <c r="J22" s="9">
        <v>0</v>
      </c>
      <c r="K22" s="9">
        <v>2</v>
      </c>
      <c r="L22" s="9">
        <v>0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0</v>
      </c>
      <c r="G24" s="9">
        <v>0</v>
      </c>
      <c r="H24" s="9">
        <v>1</v>
      </c>
      <c r="I24" s="9">
        <v>1.5</v>
      </c>
      <c r="J24" s="9">
        <v>0</v>
      </c>
      <c r="K24" s="9">
        <v>1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0</v>
      </c>
      <c r="F25" s="9">
        <v>0</v>
      </c>
      <c r="G25" s="9">
        <v>0</v>
      </c>
      <c r="H25" s="9">
        <v>1</v>
      </c>
      <c r="I25" s="9">
        <v>1</v>
      </c>
      <c r="J25" s="9">
        <v>0</v>
      </c>
      <c r="K25" s="9">
        <v>0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2</v>
      </c>
      <c r="E28" s="9">
        <v>0</v>
      </c>
      <c r="F28" s="9">
        <v>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</v>
      </c>
      <c r="D29" s="9">
        <v>2</v>
      </c>
      <c r="E29" s="9">
        <v>0</v>
      </c>
      <c r="F29" s="9">
        <v>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</v>
      </c>
      <c r="D30" s="9">
        <v>1</v>
      </c>
      <c r="E30" s="9">
        <v>0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1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1</v>
      </c>
      <c r="E32" s="9">
        <v>0</v>
      </c>
      <c r="F32" s="9">
        <v>1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1</v>
      </c>
      <c r="E34" s="9">
        <v>0</v>
      </c>
      <c r="F34" s="9">
        <v>1</v>
      </c>
      <c r="G34" s="9">
        <v>0</v>
      </c>
      <c r="H34" s="9">
        <v>1</v>
      </c>
      <c r="I34" s="9">
        <v>0</v>
      </c>
      <c r="J34" s="9">
        <v>0</v>
      </c>
      <c r="K34" s="9">
        <v>1</v>
      </c>
      <c r="L34" s="9">
        <v>0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0</v>
      </c>
      <c r="D35" s="9">
        <v>6</v>
      </c>
      <c r="E35" s="9">
        <v>0</v>
      </c>
      <c r="F35" s="9">
        <v>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0</v>
      </c>
      <c r="F36" s="9">
        <v>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1</v>
      </c>
      <c r="E38" s="9">
        <v>0</v>
      </c>
      <c r="F38" s="9">
        <v>1</v>
      </c>
      <c r="G38" s="9">
        <v>0</v>
      </c>
      <c r="H38" s="9">
        <v>1</v>
      </c>
      <c r="I38" s="9">
        <v>0</v>
      </c>
      <c r="J38" s="9">
        <v>0</v>
      </c>
      <c r="K38" s="9">
        <v>1</v>
      </c>
      <c r="L38" s="9">
        <v>0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/>
      <c r="D40" s="9">
        <v>3</v>
      </c>
      <c r="E40" s="9">
        <v>3</v>
      </c>
      <c r="F40" s="9">
        <v>3</v>
      </c>
      <c r="G40" s="9">
        <v>3</v>
      </c>
      <c r="H40" s="9">
        <v>2</v>
      </c>
      <c r="I40" s="9">
        <v>3</v>
      </c>
      <c r="J40" s="9">
        <v>3</v>
      </c>
      <c r="K40" s="9">
        <v>3</v>
      </c>
      <c r="L40" s="9">
        <v>2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0</v>
      </c>
      <c r="D41" s="9">
        <v>3</v>
      </c>
      <c r="E41" s="9">
        <v>0</v>
      </c>
      <c r="F41" s="9">
        <v>3</v>
      </c>
      <c r="G41" s="9">
        <v>0</v>
      </c>
      <c r="H41" s="9">
        <v>0</v>
      </c>
      <c r="I41" s="9">
        <v>0</v>
      </c>
      <c r="J41" s="9">
        <v>0</v>
      </c>
      <c r="K41" s="9">
        <v>3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0</v>
      </c>
      <c r="D42" s="9">
        <v>4</v>
      </c>
      <c r="E42" s="9">
        <v>0</v>
      </c>
      <c r="F42" s="9">
        <v>4</v>
      </c>
      <c r="G42" s="9">
        <v>0</v>
      </c>
      <c r="H42" s="9">
        <v>0</v>
      </c>
      <c r="I42" s="9">
        <v>0</v>
      </c>
      <c r="J42" s="9">
        <v>0</v>
      </c>
      <c r="K42" s="9">
        <v>4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0</v>
      </c>
      <c r="D43" s="9">
        <v>4</v>
      </c>
      <c r="E43" s="9">
        <v>0</v>
      </c>
      <c r="F43" s="9">
        <v>4</v>
      </c>
      <c r="G43" s="9">
        <v>0</v>
      </c>
      <c r="H43" s="9">
        <v>0</v>
      </c>
      <c r="I43" s="9">
        <v>4</v>
      </c>
      <c r="J43" s="9">
        <v>4</v>
      </c>
      <c r="K43" s="9">
        <v>0</v>
      </c>
      <c r="L43" s="9">
        <v>0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0.5</v>
      </c>
      <c r="F44" s="9">
        <v>1</v>
      </c>
      <c r="G44" s="9">
        <v>1</v>
      </c>
      <c r="H44" s="9">
        <v>0.5</v>
      </c>
      <c r="I44" s="9">
        <v>0.5</v>
      </c>
      <c r="J44" s="9">
        <v>0.5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1</v>
      </c>
      <c r="E45" s="9">
        <v>0</v>
      </c>
      <c r="F45" s="9">
        <v>1</v>
      </c>
      <c r="G45" s="9">
        <v>0</v>
      </c>
      <c r="H45" s="9">
        <v>1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32.5</v>
      </c>
      <c r="D46" s="9">
        <f t="shared" si="3"/>
        <v>64</v>
      </c>
      <c r="E46" s="9">
        <f t="shared" si="3"/>
        <v>34</v>
      </c>
      <c r="F46" s="9">
        <f t="shared" si="3"/>
        <v>78</v>
      </c>
      <c r="G46" s="9">
        <f t="shared" si="3"/>
        <v>32.5</v>
      </c>
      <c r="H46" s="9">
        <f t="shared" si="3"/>
        <v>40</v>
      </c>
      <c r="I46" s="9">
        <f t="shared" si="3"/>
        <v>49.5</v>
      </c>
      <c r="J46" s="9">
        <f t="shared" si="3"/>
        <v>35.5</v>
      </c>
      <c r="K46" s="9">
        <f t="shared" si="3"/>
        <v>42.5</v>
      </c>
      <c r="L46" s="9">
        <f t="shared" si="3"/>
        <v>29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63.5</v>
      </c>
      <c r="D48" s="14">
        <f t="shared" si="4"/>
        <v>32</v>
      </c>
      <c r="E48" s="14">
        <f t="shared" si="4"/>
        <v>62</v>
      </c>
      <c r="F48" s="14">
        <f t="shared" si="4"/>
        <v>18</v>
      </c>
      <c r="G48" s="14">
        <f t="shared" si="4"/>
        <v>63.5</v>
      </c>
      <c r="H48" s="14">
        <f t="shared" si="4"/>
        <v>56</v>
      </c>
      <c r="I48" s="14">
        <f t="shared" si="4"/>
        <v>46.5</v>
      </c>
      <c r="J48" s="14">
        <f t="shared" si="4"/>
        <v>60.5</v>
      </c>
      <c r="K48" s="14">
        <f t="shared" si="4"/>
        <v>53.5</v>
      </c>
      <c r="L48" s="14">
        <f t="shared" si="4"/>
        <v>67</v>
      </c>
    </row>
    <row r="54" spans="9:10">
      <c r="I54" s="15" t="s">
        <v>139</v>
      </c>
      <c r="J54" s="16">
        <f>(SUM(C46:L46)-MAX(C46:L46)-MIN(C46:L46))/8</f>
        <v>41.3125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4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1</v>
      </c>
      <c r="H10" s="9">
        <v>1</v>
      </c>
      <c r="I10" s="9">
        <v>2</v>
      </c>
      <c r="J10" s="9">
        <v>1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0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1</v>
      </c>
      <c r="G27" s="9">
        <v>1</v>
      </c>
      <c r="H27" s="9">
        <v>1</v>
      </c>
      <c r="I27" s="9">
        <v>3</v>
      </c>
      <c r="J27" s="9">
        <v>3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1</v>
      </c>
      <c r="J28" s="9">
        <v>1</v>
      </c>
      <c r="K28" s="9">
        <v>0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2</v>
      </c>
      <c r="F35" s="9">
        <v>6</v>
      </c>
      <c r="G35" s="9">
        <v>2</v>
      </c>
      <c r="H35" s="9">
        <v>2</v>
      </c>
      <c r="I35" s="9">
        <v>6</v>
      </c>
      <c r="J35" s="9">
        <v>3</v>
      </c>
      <c r="K35" s="9">
        <v>2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1</v>
      </c>
      <c r="I36" s="9">
        <v>1.5</v>
      </c>
      <c r="J36" s="9">
        <v>2</v>
      </c>
      <c r="K36" s="9">
        <v>0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1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2</v>
      </c>
      <c r="G38" s="9">
        <v>0</v>
      </c>
      <c r="H38" s="9">
        <v>2</v>
      </c>
      <c r="I38" s="9">
        <v>2</v>
      </c>
      <c r="J38" s="9">
        <v>0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1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81.5</v>
      </c>
      <c r="D46" s="9">
        <f t="shared" ref="D46:L46" si="3">SUM(D3:D45)</f>
        <v>80.5</v>
      </c>
      <c r="E46" s="9">
        <f t="shared" si="3"/>
        <v>84.5</v>
      </c>
      <c r="F46" s="9">
        <f t="shared" si="3"/>
        <v>94</v>
      </c>
      <c r="G46" s="9">
        <f t="shared" si="3"/>
        <v>83.5</v>
      </c>
      <c r="H46" s="9">
        <f t="shared" si="3"/>
        <v>88.5</v>
      </c>
      <c r="I46" s="9">
        <f t="shared" si="3"/>
        <v>96</v>
      </c>
      <c r="J46" s="9">
        <f t="shared" si="3"/>
        <v>85</v>
      </c>
      <c r="K46" s="9">
        <f t="shared" si="3"/>
        <v>73</v>
      </c>
      <c r="L46" s="9">
        <f t="shared" si="3"/>
        <v>84.5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14.5</v>
      </c>
      <c r="D48" s="14">
        <f t="shared" si="4"/>
        <v>15.5</v>
      </c>
      <c r="E48" s="14">
        <f t="shared" si="4"/>
        <v>11.5</v>
      </c>
      <c r="F48" s="14">
        <f t="shared" si="4"/>
        <v>2</v>
      </c>
      <c r="G48" s="14">
        <f t="shared" si="4"/>
        <v>12.5</v>
      </c>
      <c r="H48" s="14">
        <f t="shared" si="4"/>
        <v>7.5</v>
      </c>
      <c r="I48" s="14">
        <f t="shared" si="4"/>
        <v>0</v>
      </c>
      <c r="J48" s="14">
        <f t="shared" si="4"/>
        <v>11</v>
      </c>
      <c r="K48" s="14">
        <f t="shared" si="4"/>
        <v>23</v>
      </c>
      <c r="L48" s="14">
        <f t="shared" si="4"/>
        <v>11.5</v>
      </c>
    </row>
    <row r="54" spans="9:10">
      <c r="I54" s="15" t="s">
        <v>139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L47" sqref="L4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1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2</v>
      </c>
      <c r="F10" s="9">
        <v>3</v>
      </c>
      <c r="G10" s="9">
        <v>1</v>
      </c>
      <c r="H10" s="9">
        <v>2</v>
      </c>
      <c r="I10" s="9">
        <v>2.5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2</v>
      </c>
      <c r="G11" s="9">
        <v>1.5</v>
      </c>
      <c r="H11" s="9">
        <v>2</v>
      </c>
      <c r="I11" s="9">
        <v>2</v>
      </c>
      <c r="J11" s="9">
        <v>1.5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0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2</v>
      </c>
      <c r="K14" s="9">
        <v>1.5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1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1</v>
      </c>
      <c r="K19" s="9">
        <v>0.5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0</v>
      </c>
      <c r="G24" s="9">
        <v>2</v>
      </c>
      <c r="H24" s="9">
        <v>1</v>
      </c>
      <c r="I24" s="9">
        <v>2</v>
      </c>
      <c r="J24" s="9">
        <v>2</v>
      </c>
      <c r="K24" s="9">
        <v>1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2</v>
      </c>
      <c r="F27" s="9">
        <v>1.5</v>
      </c>
      <c r="G27" s="9">
        <v>3</v>
      </c>
      <c r="H27" s="9">
        <v>1.5</v>
      </c>
      <c r="I27" s="9">
        <v>1.5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1.5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0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0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0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1</v>
      </c>
      <c r="H36" s="9">
        <v>2</v>
      </c>
      <c r="I36" s="9">
        <v>2</v>
      </c>
      <c r="J36" s="9">
        <v>1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1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1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3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1</v>
      </c>
      <c r="K45" s="9">
        <v>1.5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81.5</v>
      </c>
      <c r="D46" s="9">
        <f t="shared" ref="D46:L46" si="3">SUM(D3:D45)</f>
        <v>83</v>
      </c>
      <c r="E46" s="9">
        <f t="shared" si="3"/>
        <v>77.5</v>
      </c>
      <c r="F46" s="9">
        <f t="shared" si="3"/>
        <v>91.5</v>
      </c>
      <c r="G46" s="9">
        <f t="shared" si="3"/>
        <v>84</v>
      </c>
      <c r="H46" s="9">
        <f t="shared" si="3"/>
        <v>86.5</v>
      </c>
      <c r="I46" s="9">
        <f t="shared" si="3"/>
        <v>94</v>
      </c>
      <c r="J46" s="9">
        <f t="shared" si="3"/>
        <v>90</v>
      </c>
      <c r="K46" s="9">
        <f t="shared" si="3"/>
        <v>76.5</v>
      </c>
      <c r="L46" s="9">
        <f t="shared" si="3"/>
        <v>76.5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14.5</v>
      </c>
      <c r="D48" s="14">
        <f t="shared" si="4"/>
        <v>13</v>
      </c>
      <c r="E48" s="14">
        <f t="shared" si="4"/>
        <v>18.5</v>
      </c>
      <c r="F48" s="14">
        <f t="shared" si="4"/>
        <v>4.5</v>
      </c>
      <c r="G48" s="14">
        <f t="shared" si="4"/>
        <v>12</v>
      </c>
      <c r="H48" s="14">
        <f t="shared" si="4"/>
        <v>9.5</v>
      </c>
      <c r="I48" s="14">
        <f t="shared" si="4"/>
        <v>2</v>
      </c>
      <c r="J48" s="14">
        <f t="shared" si="4"/>
        <v>6</v>
      </c>
      <c r="K48" s="14">
        <f t="shared" si="4"/>
        <v>19.5</v>
      </c>
      <c r="L48" s="14">
        <f t="shared" si="4"/>
        <v>19.5</v>
      </c>
    </row>
    <row r="54" spans="9:10">
      <c r="I54" s="15" t="s">
        <v>139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8" activePane="bottomRight" state="frozen"/>
      <selection/>
      <selection pane="topRight"/>
      <selection pane="bottomLeft"/>
      <selection pane="bottomRight" activeCell="L49" sqref="L49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3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2</v>
      </c>
      <c r="H10" s="9">
        <v>2</v>
      </c>
      <c r="I10" s="9">
        <v>2.5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1</v>
      </c>
      <c r="F13" s="9">
        <v>3</v>
      </c>
      <c r="G13" s="9">
        <v>2</v>
      </c>
      <c r="H13" s="9">
        <v>2</v>
      </c>
      <c r="I13" s="9">
        <v>2.5</v>
      </c>
      <c r="J13" s="9">
        <v>2</v>
      </c>
      <c r="K13" s="9">
        <v>1.5</v>
      </c>
      <c r="L13" s="9">
        <v>1.5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</v>
      </c>
      <c r="E20" s="9">
        <v>1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</v>
      </c>
      <c r="L21" s="9">
        <v>0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1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0.5</v>
      </c>
      <c r="G27" s="9">
        <v>0.5</v>
      </c>
      <c r="H27" s="9">
        <v>0.5</v>
      </c>
      <c r="I27" s="9">
        <v>0.5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v>1</v>
      </c>
      <c r="I28" s="9">
        <v>1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0.5</v>
      </c>
      <c r="E29" s="9">
        <v>0.5</v>
      </c>
      <c r="F29" s="9">
        <v>2</v>
      </c>
      <c r="G29" s="9">
        <v>0.5</v>
      </c>
      <c r="H29" s="9">
        <v>2</v>
      </c>
      <c r="I29" s="9">
        <v>2</v>
      </c>
      <c r="J29" s="9">
        <v>0</v>
      </c>
      <c r="K29" s="9">
        <v>0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1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1</v>
      </c>
      <c r="F34" s="9">
        <v>2</v>
      </c>
      <c r="G34" s="9">
        <v>1</v>
      </c>
      <c r="H34" s="9">
        <v>1</v>
      </c>
      <c r="I34" s="9">
        <v>1.5</v>
      </c>
      <c r="J34" s="9">
        <v>2</v>
      </c>
      <c r="K34" s="9">
        <v>0.5</v>
      </c>
      <c r="L34" s="9">
        <v>1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2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1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0</v>
      </c>
      <c r="L38" s="9">
        <v>0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1</v>
      </c>
      <c r="H45" s="9">
        <v>1.5</v>
      </c>
      <c r="I45" s="9">
        <v>3</v>
      </c>
      <c r="J45" s="9">
        <v>2</v>
      </c>
      <c r="K45" s="9">
        <v>1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72</v>
      </c>
      <c r="D46" s="9">
        <f t="shared" ref="D46:L46" si="3">SUM(D3:D45)</f>
        <v>67.5</v>
      </c>
      <c r="E46" s="9">
        <f t="shared" si="3"/>
        <v>64.5</v>
      </c>
      <c r="F46" s="9">
        <f t="shared" si="3"/>
        <v>85.5</v>
      </c>
      <c r="G46" s="9">
        <f t="shared" si="3"/>
        <v>71.5</v>
      </c>
      <c r="H46" s="9">
        <f t="shared" si="3"/>
        <v>79.5</v>
      </c>
      <c r="I46" s="9">
        <f t="shared" si="3"/>
        <v>83.5</v>
      </c>
      <c r="J46" s="9">
        <f t="shared" si="3"/>
        <v>76.5</v>
      </c>
      <c r="K46" s="9">
        <f t="shared" si="3"/>
        <v>64</v>
      </c>
      <c r="L46" s="9">
        <f t="shared" si="3"/>
        <v>65.5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24</v>
      </c>
      <c r="D48" s="14">
        <f t="shared" si="4"/>
        <v>28.5</v>
      </c>
      <c r="E48" s="14">
        <f t="shared" si="4"/>
        <v>31.5</v>
      </c>
      <c r="F48" s="14">
        <f t="shared" si="4"/>
        <v>10.5</v>
      </c>
      <c r="G48" s="14">
        <f t="shared" si="4"/>
        <v>24.5</v>
      </c>
      <c r="H48" s="14">
        <f t="shared" si="4"/>
        <v>16.5</v>
      </c>
      <c r="I48" s="14">
        <f t="shared" si="4"/>
        <v>12.5</v>
      </c>
      <c r="J48" s="14">
        <f t="shared" si="4"/>
        <v>19.5</v>
      </c>
      <c r="K48" s="14">
        <f t="shared" si="4"/>
        <v>32</v>
      </c>
      <c r="L48" s="14">
        <f t="shared" si="4"/>
        <v>30.5</v>
      </c>
    </row>
    <row r="54" spans="9:10">
      <c r="I54" s="15" t="s">
        <v>139</v>
      </c>
      <c r="J54" s="16">
        <f>(SUM(C46:L46)-MAX(C46:L46)-MIN(C46:L46))/8</f>
        <v>72.5625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O45" sqref="O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1.5</v>
      </c>
      <c r="F7" s="9">
        <v>3</v>
      </c>
      <c r="G7" s="9">
        <v>1.5</v>
      </c>
      <c r="H7" s="9">
        <v>1.5</v>
      </c>
      <c r="I7" s="9">
        <v>3</v>
      </c>
      <c r="J7" s="9">
        <v>1.5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2</v>
      </c>
      <c r="F9" s="9">
        <v>3</v>
      </c>
      <c r="G9" s="9">
        <v>1</v>
      </c>
      <c r="H9" s="9">
        <v>3</v>
      </c>
      <c r="I9" s="9">
        <v>3</v>
      </c>
      <c r="J9" s="9">
        <v>1</v>
      </c>
      <c r="K9" s="9">
        <v>1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2</v>
      </c>
      <c r="F10" s="9">
        <v>3</v>
      </c>
      <c r="G10" s="9">
        <v>2</v>
      </c>
      <c r="H10" s="9">
        <v>3</v>
      </c>
      <c r="I10" s="9">
        <v>3</v>
      </c>
      <c r="J10" s="9">
        <v>1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0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0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2</v>
      </c>
      <c r="G23" s="9">
        <v>1</v>
      </c>
      <c r="H23" s="9">
        <v>2</v>
      </c>
      <c r="I23" s="9">
        <v>2</v>
      </c>
      <c r="J23" s="9">
        <v>1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1.6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1.5</v>
      </c>
      <c r="F25" s="9">
        <v>1.6</v>
      </c>
      <c r="G25" s="9">
        <v>2</v>
      </c>
      <c r="H25" s="9">
        <v>2</v>
      </c>
      <c r="I25" s="9">
        <v>2</v>
      </c>
      <c r="J25" s="9">
        <v>2</v>
      </c>
      <c r="K25" s="9">
        <v>1.5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2</v>
      </c>
      <c r="E27" s="9">
        <v>2</v>
      </c>
      <c r="F27" s="9">
        <v>1.6</v>
      </c>
      <c r="G27" s="9">
        <v>2</v>
      </c>
      <c r="H27" s="9">
        <v>2</v>
      </c>
      <c r="I27" s="9">
        <v>2.5</v>
      </c>
      <c r="J27" s="9">
        <v>2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0</v>
      </c>
      <c r="F33" s="9">
        <v>2</v>
      </c>
      <c r="G33" s="9">
        <v>1</v>
      </c>
      <c r="H33" s="9">
        <v>1</v>
      </c>
      <c r="I33" s="9">
        <v>2</v>
      </c>
      <c r="J33" s="9">
        <v>2</v>
      </c>
      <c r="K33" s="9">
        <v>0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0</v>
      </c>
      <c r="F34" s="9">
        <v>2</v>
      </c>
      <c r="G34" s="9">
        <v>1</v>
      </c>
      <c r="H34" s="9">
        <v>1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6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0</v>
      </c>
      <c r="H36" s="9">
        <v>0</v>
      </c>
      <c r="I36" s="9">
        <v>2</v>
      </c>
      <c r="J36" s="9">
        <v>2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3</v>
      </c>
      <c r="H41" s="9">
        <v>4</v>
      </c>
      <c r="I41" s="9">
        <v>3</v>
      </c>
      <c r="J41" s="9">
        <v>4</v>
      </c>
      <c r="K41" s="9">
        <v>4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1</v>
      </c>
      <c r="K44" s="9">
        <v>1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1</v>
      </c>
      <c r="K45" s="9">
        <v>1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86</v>
      </c>
      <c r="D46" s="9">
        <f t="shared" ref="D46:L46" si="3">SUM(D3:D45)</f>
        <v>86</v>
      </c>
      <c r="E46" s="9">
        <f t="shared" si="3"/>
        <v>82</v>
      </c>
      <c r="F46" s="9">
        <f t="shared" si="3"/>
        <v>97.8</v>
      </c>
      <c r="G46" s="9">
        <f t="shared" si="3"/>
        <v>80.5</v>
      </c>
      <c r="H46" s="9">
        <f t="shared" si="3"/>
        <v>89.5</v>
      </c>
      <c r="I46" s="9">
        <f t="shared" si="3"/>
        <v>97.5</v>
      </c>
      <c r="J46" s="9">
        <f t="shared" si="3"/>
        <v>86.5</v>
      </c>
      <c r="K46" s="9">
        <f t="shared" si="3"/>
        <v>75</v>
      </c>
      <c r="L46" s="9">
        <f t="shared" si="3"/>
        <v>80.5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10</v>
      </c>
      <c r="D48" s="14">
        <f t="shared" si="4"/>
        <v>10</v>
      </c>
      <c r="E48" s="14">
        <f t="shared" si="4"/>
        <v>14</v>
      </c>
      <c r="F48" s="14">
        <f t="shared" si="4"/>
        <v>-1.80000000000001</v>
      </c>
      <c r="G48" s="14">
        <f t="shared" si="4"/>
        <v>15.5</v>
      </c>
      <c r="H48" s="14">
        <f t="shared" si="4"/>
        <v>6.5</v>
      </c>
      <c r="I48" s="14">
        <f t="shared" si="4"/>
        <v>-1.5</v>
      </c>
      <c r="J48" s="14">
        <f t="shared" si="4"/>
        <v>9.5</v>
      </c>
      <c r="K48" s="14">
        <f t="shared" si="4"/>
        <v>21</v>
      </c>
      <c r="L48" s="14">
        <f t="shared" si="4"/>
        <v>15.5</v>
      </c>
    </row>
    <row r="54" spans="9:10">
      <c r="I54" s="15" t="s">
        <v>139</v>
      </c>
      <c r="J54" s="16">
        <f>(SUM(C46:L46)-MAX(C46:L46)-MIN(C46:L46))/8</f>
        <v>86.0625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9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1</v>
      </c>
      <c r="H8" s="9">
        <v>1</v>
      </c>
      <c r="I8" s="9">
        <v>3</v>
      </c>
      <c r="J8" s="9">
        <v>1</v>
      </c>
      <c r="K8" s="9">
        <v>0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2</v>
      </c>
      <c r="E10" s="9">
        <v>2</v>
      </c>
      <c r="F10" s="9">
        <v>3</v>
      </c>
      <c r="G10" s="9">
        <v>2</v>
      </c>
      <c r="H10" s="9">
        <v>2</v>
      </c>
      <c r="I10" s="9">
        <v>2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1</v>
      </c>
      <c r="J15" s="9">
        <v>1</v>
      </c>
      <c r="K15" s="9">
        <v>0.5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1.5</v>
      </c>
      <c r="F16" s="9">
        <v>2</v>
      </c>
      <c r="G16" s="9">
        <v>1</v>
      </c>
      <c r="H16" s="9">
        <v>1</v>
      </c>
      <c r="I16" s="9">
        <v>1</v>
      </c>
      <c r="J16" s="9">
        <v>1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</v>
      </c>
      <c r="H21" s="9">
        <v>1</v>
      </c>
      <c r="I21" s="9">
        <v>1</v>
      </c>
      <c r="J21" s="9">
        <v>0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1</v>
      </c>
      <c r="K25" s="9">
        <v>2</v>
      </c>
      <c r="L25" s="9">
        <v>1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3</v>
      </c>
      <c r="K27" s="9">
        <v>2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1</v>
      </c>
      <c r="H29" s="9">
        <v>1</v>
      </c>
      <c r="I29" s="9">
        <v>1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4</v>
      </c>
      <c r="J35" s="9">
        <v>6</v>
      </c>
      <c r="K35" s="9">
        <v>3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1</v>
      </c>
      <c r="I36" s="9">
        <v>1</v>
      </c>
      <c r="J36" s="9">
        <v>1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2</v>
      </c>
      <c r="E37" s="9">
        <v>2</v>
      </c>
      <c r="F37" s="9">
        <v>2</v>
      </c>
      <c r="G37" s="9">
        <v>1</v>
      </c>
      <c r="H37" s="9">
        <v>1</v>
      </c>
      <c r="I37" s="9">
        <v>2</v>
      </c>
      <c r="J37" s="9">
        <v>1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</v>
      </c>
      <c r="J41" s="9">
        <v>4</v>
      </c>
      <c r="K41" s="9">
        <v>0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1</v>
      </c>
      <c r="J45" s="9">
        <v>3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77.5</v>
      </c>
      <c r="D46" s="9">
        <f t="shared" ref="D46:L46" si="3">SUM(D3:D45)</f>
        <v>86.5</v>
      </c>
      <c r="E46" s="9">
        <f t="shared" si="3"/>
        <v>88.5</v>
      </c>
      <c r="F46" s="9">
        <f t="shared" si="3"/>
        <v>93</v>
      </c>
      <c r="G46" s="9">
        <f t="shared" si="3"/>
        <v>82</v>
      </c>
      <c r="H46" s="9">
        <f t="shared" si="3"/>
        <v>86</v>
      </c>
      <c r="I46" s="9">
        <f t="shared" si="3"/>
        <v>86.5</v>
      </c>
      <c r="J46" s="9">
        <f t="shared" si="3"/>
        <v>88</v>
      </c>
      <c r="K46" s="9">
        <f t="shared" si="3"/>
        <v>60</v>
      </c>
      <c r="L46" s="9">
        <f t="shared" si="3"/>
        <v>73.5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18.5</v>
      </c>
      <c r="D48" s="14">
        <f t="shared" si="4"/>
        <v>9.5</v>
      </c>
      <c r="E48" s="14">
        <f t="shared" si="4"/>
        <v>7.5</v>
      </c>
      <c r="F48" s="14">
        <f t="shared" si="4"/>
        <v>3</v>
      </c>
      <c r="G48" s="14">
        <f t="shared" si="4"/>
        <v>14</v>
      </c>
      <c r="H48" s="14">
        <f t="shared" si="4"/>
        <v>10</v>
      </c>
      <c r="I48" s="14">
        <f t="shared" si="4"/>
        <v>9.5</v>
      </c>
      <c r="J48" s="14">
        <f t="shared" si="4"/>
        <v>8</v>
      </c>
      <c r="K48" s="14">
        <f t="shared" si="4"/>
        <v>36</v>
      </c>
      <c r="L48" s="14">
        <f t="shared" si="4"/>
        <v>22.5</v>
      </c>
    </row>
    <row r="54" spans="9:10">
      <c r="I54" s="15" t="s">
        <v>139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4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2</v>
      </c>
      <c r="I8" s="9">
        <v>3</v>
      </c>
      <c r="J8" s="9">
        <v>3</v>
      </c>
      <c r="K8" s="9">
        <v>1</v>
      </c>
      <c r="L8" s="9">
        <v>1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1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1.5</v>
      </c>
      <c r="J14" s="9">
        <v>2</v>
      </c>
      <c r="K14" s="9">
        <v>1.5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1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1.5</v>
      </c>
      <c r="E28" s="9">
        <v>2</v>
      </c>
      <c r="F28" s="9">
        <v>2</v>
      </c>
      <c r="G28" s="9">
        <v>1.5</v>
      </c>
      <c r="H28" s="9">
        <v>1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2</v>
      </c>
      <c r="G29" s="9">
        <v>1.5</v>
      </c>
      <c r="H29" s="9">
        <v>1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5</v>
      </c>
      <c r="J35" s="9">
        <v>6</v>
      </c>
      <c r="K35" s="9">
        <v>2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0</v>
      </c>
      <c r="J36" s="9">
        <v>2</v>
      </c>
      <c r="K36" s="9">
        <v>2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2</v>
      </c>
      <c r="J41" s="9">
        <v>4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2</v>
      </c>
      <c r="E44" s="9">
        <v>3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89</v>
      </c>
      <c r="D46" s="9">
        <f t="shared" ref="D46:L46" si="3">SUM(D3:D45)</f>
        <v>95</v>
      </c>
      <c r="E46" s="9">
        <f t="shared" si="3"/>
        <v>99</v>
      </c>
      <c r="F46" s="9">
        <f t="shared" si="3"/>
        <v>94</v>
      </c>
      <c r="G46" s="9">
        <f t="shared" si="3"/>
        <v>95</v>
      </c>
      <c r="H46" s="9">
        <f t="shared" si="3"/>
        <v>93</v>
      </c>
      <c r="I46" s="9">
        <f t="shared" si="3"/>
        <v>92.5</v>
      </c>
      <c r="J46" s="9">
        <f t="shared" si="3"/>
        <v>100</v>
      </c>
      <c r="K46" s="9">
        <f t="shared" si="3"/>
        <v>78.5</v>
      </c>
      <c r="L46" s="9">
        <f t="shared" si="3"/>
        <v>82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7</v>
      </c>
      <c r="D48" s="14">
        <f t="shared" si="4"/>
        <v>1</v>
      </c>
      <c r="E48" s="14">
        <f t="shared" si="4"/>
        <v>-3</v>
      </c>
      <c r="F48" s="14">
        <f t="shared" si="4"/>
        <v>2</v>
      </c>
      <c r="G48" s="14">
        <f t="shared" si="4"/>
        <v>1</v>
      </c>
      <c r="H48" s="14">
        <f t="shared" si="4"/>
        <v>3</v>
      </c>
      <c r="I48" s="14">
        <f t="shared" si="4"/>
        <v>3.5</v>
      </c>
      <c r="J48" s="14">
        <f t="shared" si="4"/>
        <v>-4</v>
      </c>
      <c r="K48" s="14">
        <f t="shared" si="4"/>
        <v>17.5</v>
      </c>
      <c r="L48" s="14">
        <f t="shared" si="4"/>
        <v>14</v>
      </c>
    </row>
    <row r="54" spans="9:10">
      <c r="I54" s="15" t="s">
        <v>139</v>
      </c>
      <c r="J54" s="16">
        <f>(SUM(C46:L46)-MAX(C46:L46)-MIN(C46:L46))/8</f>
        <v>92.4375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2</v>
      </c>
      <c r="H6" s="9">
        <v>2</v>
      </c>
      <c r="I6" s="9">
        <v>3</v>
      </c>
      <c r="J6" s="9">
        <v>2</v>
      </c>
      <c r="K6" s="9">
        <v>3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0</v>
      </c>
      <c r="F10" s="9">
        <v>3</v>
      </c>
      <c r="G10" s="9">
        <v>0</v>
      </c>
      <c r="H10" s="9">
        <v>0</v>
      </c>
      <c r="I10" s="9">
        <v>1</v>
      </c>
      <c r="J10" s="9">
        <v>0</v>
      </c>
      <c r="K10" s="9">
        <v>0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2</v>
      </c>
      <c r="F11" s="9">
        <v>2</v>
      </c>
      <c r="G11" s="9">
        <v>1</v>
      </c>
      <c r="H11" s="9">
        <v>1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0.5</v>
      </c>
      <c r="J15" s="9">
        <v>1</v>
      </c>
      <c r="K15" s="9">
        <v>0.5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0.5</v>
      </c>
      <c r="F21" s="9">
        <v>1</v>
      </c>
      <c r="G21" s="9">
        <v>1</v>
      </c>
      <c r="H21" s="9">
        <v>1</v>
      </c>
      <c r="I21" s="9">
        <v>1</v>
      </c>
      <c r="J21" s="9">
        <v>0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0</v>
      </c>
      <c r="H25" s="9">
        <v>2</v>
      </c>
      <c r="I25" s="9">
        <v>2</v>
      </c>
      <c r="J25" s="9">
        <v>0</v>
      </c>
      <c r="K25" s="9">
        <v>2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0</v>
      </c>
      <c r="E27" s="9">
        <v>0</v>
      </c>
      <c r="F27" s="9">
        <v>0</v>
      </c>
      <c r="G27" s="9">
        <v>1</v>
      </c>
      <c r="H27" s="9">
        <v>1</v>
      </c>
      <c r="I27" s="9">
        <v>1</v>
      </c>
      <c r="J27" s="9">
        <v>3</v>
      </c>
      <c r="K27" s="9">
        <v>3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0.5</v>
      </c>
      <c r="F28" s="9">
        <v>2</v>
      </c>
      <c r="G28" s="9">
        <v>0.5</v>
      </c>
      <c r="H28" s="9">
        <v>0.5</v>
      </c>
      <c r="I28" s="9">
        <v>2</v>
      </c>
      <c r="J28" s="9">
        <v>2</v>
      </c>
      <c r="K28" s="9">
        <v>0.5</v>
      </c>
      <c r="L28" s="9">
        <v>0.5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2</v>
      </c>
      <c r="G29" s="9">
        <v>1</v>
      </c>
      <c r="H29" s="9">
        <v>2</v>
      </c>
      <c r="I29" s="9">
        <v>1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1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4</v>
      </c>
      <c r="J35" s="9">
        <v>6</v>
      </c>
      <c r="K35" s="9">
        <v>2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0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0.5</v>
      </c>
      <c r="D38" s="9">
        <v>1</v>
      </c>
      <c r="E38" s="9">
        <v>1</v>
      </c>
      <c r="F38" s="9">
        <v>2</v>
      </c>
      <c r="G38" s="9">
        <v>1</v>
      </c>
      <c r="H38" s="9">
        <v>1</v>
      </c>
      <c r="I38" s="9">
        <v>2</v>
      </c>
      <c r="J38" s="9">
        <v>1</v>
      </c>
      <c r="K38" s="9">
        <v>1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2</v>
      </c>
      <c r="I41" s="9">
        <v>2</v>
      </c>
      <c r="J41" s="9">
        <v>2</v>
      </c>
      <c r="K41" s="9">
        <v>0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0</v>
      </c>
      <c r="F45" s="9">
        <v>3</v>
      </c>
      <c r="G45" s="9">
        <v>0</v>
      </c>
      <c r="H45" s="9">
        <v>3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77.5</v>
      </c>
      <c r="D46" s="9">
        <f t="shared" ref="D46:L46" si="3">SUM(D3:D45)</f>
        <v>80.5</v>
      </c>
      <c r="E46" s="9">
        <f t="shared" si="3"/>
        <v>77</v>
      </c>
      <c r="F46" s="9">
        <f t="shared" si="3"/>
        <v>94</v>
      </c>
      <c r="G46" s="9">
        <f t="shared" si="3"/>
        <v>76.5</v>
      </c>
      <c r="H46" s="9">
        <f t="shared" si="3"/>
        <v>84.5</v>
      </c>
      <c r="I46" s="9">
        <f t="shared" si="3"/>
        <v>83.5</v>
      </c>
      <c r="J46" s="9">
        <f t="shared" si="3"/>
        <v>82</v>
      </c>
      <c r="K46" s="9">
        <f t="shared" si="3"/>
        <v>62</v>
      </c>
      <c r="L46" s="9">
        <f t="shared" si="3"/>
        <v>64.5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18.5</v>
      </c>
      <c r="D48" s="14">
        <f t="shared" si="4"/>
        <v>15.5</v>
      </c>
      <c r="E48" s="14">
        <f t="shared" si="4"/>
        <v>19</v>
      </c>
      <c r="F48" s="14">
        <f t="shared" si="4"/>
        <v>2</v>
      </c>
      <c r="G48" s="14">
        <f t="shared" si="4"/>
        <v>19.5</v>
      </c>
      <c r="H48" s="14">
        <f t="shared" si="4"/>
        <v>11.5</v>
      </c>
      <c r="I48" s="14">
        <f t="shared" si="4"/>
        <v>12.5</v>
      </c>
      <c r="J48" s="14">
        <f t="shared" si="4"/>
        <v>14</v>
      </c>
      <c r="K48" s="14">
        <f t="shared" si="4"/>
        <v>34</v>
      </c>
      <c r="L48" s="14">
        <f t="shared" si="4"/>
        <v>31.5</v>
      </c>
    </row>
    <row r="54" spans="9:10">
      <c r="I54" s="15" t="s">
        <v>139</v>
      </c>
      <c r="J54" s="16">
        <f>(SUM(C46:L46)-MAX(C46:L46)-MIN(C46:L46))/8</f>
        <v>78.25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1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2</v>
      </c>
      <c r="G10" s="9">
        <v>1.5</v>
      </c>
      <c r="H10" s="9">
        <v>1</v>
      </c>
      <c r="I10" s="9">
        <v>1.5</v>
      </c>
      <c r="J10" s="9">
        <v>1</v>
      </c>
      <c r="K10" s="9">
        <v>0.5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1.5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2</v>
      </c>
      <c r="E28" s="9">
        <v>1.5</v>
      </c>
      <c r="F28" s="9">
        <v>2</v>
      </c>
      <c r="G28" s="9">
        <v>1.5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1</v>
      </c>
      <c r="F29" s="9">
        <v>2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1</v>
      </c>
      <c r="H34" s="9">
        <v>1</v>
      </c>
      <c r="I34" s="9">
        <v>1.5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1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1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82.5</v>
      </c>
      <c r="D46" s="9">
        <f t="shared" ref="D46:L46" si="3">SUM(D3:D45)</f>
        <v>91</v>
      </c>
      <c r="E46" s="9">
        <f t="shared" si="3"/>
        <v>90.5</v>
      </c>
      <c r="F46" s="9">
        <f t="shared" si="3"/>
        <v>93</v>
      </c>
      <c r="G46" s="9">
        <f t="shared" si="3"/>
        <v>87</v>
      </c>
      <c r="H46" s="9">
        <f t="shared" si="3"/>
        <v>89.5</v>
      </c>
      <c r="I46" s="9">
        <f t="shared" si="3"/>
        <v>92</v>
      </c>
      <c r="J46" s="9">
        <f t="shared" si="3"/>
        <v>90</v>
      </c>
      <c r="K46" s="9">
        <f t="shared" si="3"/>
        <v>87.5</v>
      </c>
      <c r="L46" s="9">
        <f t="shared" si="3"/>
        <v>91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13.5</v>
      </c>
      <c r="D48" s="14">
        <f t="shared" si="4"/>
        <v>5</v>
      </c>
      <c r="E48" s="14">
        <f t="shared" si="4"/>
        <v>5.5</v>
      </c>
      <c r="F48" s="14">
        <f t="shared" si="4"/>
        <v>3</v>
      </c>
      <c r="G48" s="14">
        <f t="shared" si="4"/>
        <v>9</v>
      </c>
      <c r="H48" s="14">
        <f t="shared" si="4"/>
        <v>6.5</v>
      </c>
      <c r="I48" s="14">
        <f t="shared" si="4"/>
        <v>4</v>
      </c>
      <c r="J48" s="14">
        <f t="shared" si="4"/>
        <v>6</v>
      </c>
      <c r="K48" s="14">
        <f t="shared" si="4"/>
        <v>8.5</v>
      </c>
      <c r="L48" s="14">
        <f t="shared" si="4"/>
        <v>5</v>
      </c>
    </row>
    <row r="54" spans="9:10">
      <c r="I54" s="15" t="s">
        <v>139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3"/>
  <sheetViews>
    <sheetView zoomScale="115" zoomScaleNormal="115" workbookViewId="0">
      <pane xSplit="24090" topLeftCell="H1" activePane="topLeft"/>
      <selection activeCell="A16" sqref="A16:G16"/>
      <selection pane="topRight"/>
    </sheetView>
  </sheetViews>
  <sheetFormatPr defaultColWidth="9" defaultRowHeight="15.75" outlineLevelCol="6"/>
  <cols>
    <col min="1" max="1" width="32.775" style="34" customWidth="true"/>
    <col min="2" max="2" width="13.6666666666667" style="34" customWidth="true"/>
    <col min="3" max="3" width="17.3333333333333" style="34" customWidth="true"/>
    <col min="4" max="4" width="6.775" style="35" customWidth="true"/>
    <col min="5" max="5" width="32.775" style="35" customWidth="true"/>
    <col min="6" max="6" width="13.6666666666667" style="35" customWidth="true"/>
    <col min="7" max="7" width="17.3333333333333" style="35" customWidth="true"/>
    <col min="8" max="16384" width="9" style="35"/>
  </cols>
  <sheetData>
    <row r="1" ht="31.95" customHeight="true" spans="1:7">
      <c r="A1" s="48" t="s">
        <v>45</v>
      </c>
      <c r="B1" s="48"/>
      <c r="C1" s="48"/>
      <c r="D1" s="48"/>
      <c r="E1" s="48"/>
      <c r="F1" s="48"/>
      <c r="G1" s="48"/>
    </row>
    <row r="2" ht="27" customHeight="true" spans="1:7">
      <c r="A2" s="49" t="s">
        <v>46</v>
      </c>
      <c r="B2" s="49"/>
      <c r="C2" s="49"/>
      <c r="D2" s="49"/>
      <c r="E2" s="49"/>
      <c r="F2" s="49"/>
      <c r="G2" s="49"/>
    </row>
    <row r="3" ht="40" customHeight="true" spans="1:7">
      <c r="A3" s="50" t="s">
        <v>2</v>
      </c>
      <c r="B3" s="50" t="s">
        <v>3</v>
      </c>
      <c r="C3" s="50" t="s">
        <v>4</v>
      </c>
      <c r="D3" s="51"/>
      <c r="E3" s="50" t="s">
        <v>2</v>
      </c>
      <c r="F3" s="57" t="s">
        <v>3</v>
      </c>
      <c r="G3" s="57" t="s">
        <v>4</v>
      </c>
    </row>
    <row r="4" ht="36" customHeight="true" spans="1:7">
      <c r="A4" s="52" t="s">
        <v>47</v>
      </c>
      <c r="B4" s="53">
        <f>'赤坎寸金九二一&lt;第2批&gt;'!$I$54</f>
        <v>81.2857142857143</v>
      </c>
      <c r="C4" s="52" t="str">
        <f>'赤坎寸金九二一&lt;第2批&gt;'!$I$56</f>
        <v>通过</v>
      </c>
      <c r="D4" s="54"/>
      <c r="E4" s="52" t="s">
        <v>39</v>
      </c>
      <c r="F4" s="53">
        <f>'赤坎中山桥兴&lt;第2批&gt;'!I54</f>
        <v>66.7142857142857</v>
      </c>
      <c r="G4" s="52" t="str">
        <f>'赤坎中山桥兴&lt;第2批&gt;'!$I$56</f>
        <v>不通过</v>
      </c>
    </row>
    <row r="5" ht="36" customHeight="true" spans="1:7">
      <c r="A5" s="52" t="s">
        <v>48</v>
      </c>
      <c r="B5" s="53">
        <f>'赤坎调顺调港&lt;第2批&gt;'!$I$54</f>
        <v>84.1428571428571</v>
      </c>
      <c r="C5" s="52" t="str">
        <f>'赤坎调顺调港&lt;第2批&gt;'!$I$56</f>
        <v>通过</v>
      </c>
      <c r="D5" s="54"/>
      <c r="E5" s="52" t="s">
        <v>49</v>
      </c>
      <c r="F5" s="53">
        <f>'坡头麻斜麻斜&lt;第2批&gt;'!$I$54</f>
        <v>84.6428571428571</v>
      </c>
      <c r="G5" s="52" t="str">
        <f>'坡头麻斜麻斜&lt;第2批&gt;'!$I$56</f>
        <v>通过</v>
      </c>
    </row>
    <row r="6" ht="36" customHeight="true" spans="1:7">
      <c r="A6" s="52" t="s">
        <v>38</v>
      </c>
      <c r="B6" s="53">
        <f>'赤坎南桥京基&lt;第2批&gt;'!$I$54</f>
        <v>77.0714285714286</v>
      </c>
      <c r="C6" s="52" t="str">
        <f>'赤坎南桥京基&lt;第2批&gt;'!$I$56</f>
        <v>不通过</v>
      </c>
      <c r="D6" s="54"/>
      <c r="E6" s="52" t="s">
        <v>50</v>
      </c>
      <c r="F6" s="53">
        <f>'坡头南调海旺&lt;第2批&gt;'!$I$54</f>
        <v>82.1428571428571</v>
      </c>
      <c r="G6" s="52" t="str">
        <f>'坡头南调海旺&lt;第2批&gt;'!$I$56</f>
        <v>通过</v>
      </c>
    </row>
    <row r="7" ht="36" customHeight="true" spans="1:7">
      <c r="A7" s="52" t="s">
        <v>37</v>
      </c>
      <c r="B7" s="53">
        <f>'赤坎沙湾碧海&lt;第2批&gt;'!$I$54</f>
        <v>67.8571428571429</v>
      </c>
      <c r="C7" s="52" t="str">
        <f>'赤坎沙湾碧海&lt;第2批&gt;'!$I$56</f>
        <v>不通过</v>
      </c>
      <c r="D7" s="54"/>
      <c r="E7" s="52" t="s">
        <v>35</v>
      </c>
      <c r="F7" s="53">
        <f>'霞山工农岭南&lt;第2批&gt;'!$I$54</f>
        <v>78.5</v>
      </c>
      <c r="G7" s="52" t="str">
        <f>'霞山工农岭南&lt;第2批&gt;'!$I$56</f>
        <v>不通过</v>
      </c>
    </row>
    <row r="8" ht="36" customHeight="true" spans="1:7">
      <c r="A8" s="52" t="s">
        <v>51</v>
      </c>
      <c r="B8" s="53">
        <f>'赤坎沙湾金沙湾&lt;第2批&gt;'!$I$54</f>
        <v>86.2857142857143</v>
      </c>
      <c r="C8" s="52" t="str">
        <f>'赤坎沙湾金沙湾&lt;第2批&gt;'!$I$56</f>
        <v>良好</v>
      </c>
      <c r="D8" s="54"/>
      <c r="E8" s="52" t="s">
        <v>52</v>
      </c>
      <c r="F8" s="53">
        <f>'霞山解放民享西二&lt;第2批&gt;'!$I$54</f>
        <v>92.7857142857143</v>
      </c>
      <c r="G8" s="52" t="str">
        <f>'霞山解放民享西二&lt;第2批&gt;'!$I$56</f>
        <v>良好</v>
      </c>
    </row>
    <row r="9" ht="36" customHeight="true" spans="1:7">
      <c r="A9" s="52" t="s">
        <v>53</v>
      </c>
      <c r="B9" s="53">
        <f>'赤坎中华前进&lt;第2批&gt;'!$I$54</f>
        <v>85.5714285714286</v>
      </c>
      <c r="C9" s="52" t="str">
        <f>'赤坎中华前进&lt;第2批&gt;'!$I$56</f>
        <v>良好</v>
      </c>
      <c r="D9" s="54"/>
      <c r="E9" s="52"/>
      <c r="F9" s="53"/>
      <c r="G9" s="52"/>
    </row>
    <row r="10" ht="9" customHeight="true" spans="1:7">
      <c r="A10" s="55"/>
      <c r="B10" s="55"/>
      <c r="C10" s="55"/>
      <c r="D10" s="49"/>
      <c r="E10" s="49"/>
      <c r="F10" s="49"/>
      <c r="G10" s="49"/>
    </row>
    <row r="11" ht="22.95" customHeight="true" spans="1:7">
      <c r="A11" s="56" t="s">
        <v>41</v>
      </c>
      <c r="B11" s="56"/>
      <c r="C11" s="56"/>
      <c r="D11" s="56"/>
      <c r="E11" s="56"/>
      <c r="F11" s="56"/>
      <c r="G11" s="56"/>
    </row>
    <row r="12" ht="22.95" customHeight="true" spans="1:7">
      <c r="A12" s="56" t="s">
        <v>42</v>
      </c>
      <c r="B12" s="56"/>
      <c r="C12" s="56"/>
      <c r="D12" s="56"/>
      <c r="E12" s="56"/>
      <c r="F12" s="56"/>
      <c r="G12" s="56"/>
    </row>
    <row r="13" ht="22.95" customHeight="true" spans="1:7">
      <c r="A13" s="56" t="s">
        <v>43</v>
      </c>
      <c r="B13" s="56"/>
      <c r="C13" s="56"/>
      <c r="D13" s="56"/>
      <c r="E13" s="56"/>
      <c r="F13" s="56"/>
      <c r="G13" s="56"/>
    </row>
    <row r="14" ht="16.95" customHeight="true"/>
    <row r="15" ht="16.95" customHeight="true"/>
    <row r="16" ht="16.95" customHeight="true" spans="1:7">
      <c r="A16" s="46" t="s">
        <v>54</v>
      </c>
      <c r="B16" s="46"/>
      <c r="C16" s="46"/>
      <c r="D16" s="46"/>
      <c r="E16" s="46"/>
      <c r="F16" s="46"/>
      <c r="G16" s="46"/>
    </row>
    <row r="17" ht="16.95" customHeight="true"/>
    <row r="18" ht="16.95" customHeight="true"/>
    <row r="19" ht="16.95" customHeight="true"/>
    <row r="20" ht="16.95" customHeight="true"/>
    <row r="21" ht="16.95" customHeight="true"/>
    <row r="22" ht="16.95" customHeight="true"/>
    <row r="23" ht="16.95" customHeight="true"/>
    <row r="24" ht="16.95" customHeight="true"/>
    <row r="25" ht="16.95" customHeight="true"/>
    <row r="26" ht="16.95" customHeight="true"/>
    <row r="27" ht="16.95" customHeight="true"/>
    <row r="28" ht="16.95" customHeight="true"/>
    <row r="29" ht="16.95" customHeight="true"/>
    <row r="30" ht="16.95" customHeight="true" spans="1:3">
      <c r="A30" s="37"/>
      <c r="B30" s="37"/>
      <c r="C30" s="37"/>
    </row>
    <row r="31" ht="16.95" customHeight="true" spans="1:3">
      <c r="A31" s="45"/>
      <c r="B31" s="45"/>
      <c r="C31" s="45"/>
    </row>
    <row r="32" spans="1:3">
      <c r="A32" s="45"/>
      <c r="B32" s="45"/>
      <c r="C32" s="45"/>
    </row>
    <row r="33" spans="1:3">
      <c r="A33" s="45"/>
      <c r="B33" s="45"/>
      <c r="C33" s="45"/>
    </row>
  </sheetData>
  <mergeCells count="5">
    <mergeCell ref="A1:G1"/>
    <mergeCell ref="A11:G11"/>
    <mergeCell ref="A12:G12"/>
    <mergeCell ref="A13:G13"/>
    <mergeCell ref="A16:G16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L54" sqref="L5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2.5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2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1</v>
      </c>
      <c r="E6" s="9">
        <v>1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1</v>
      </c>
      <c r="H7" s="9">
        <v>1</v>
      </c>
      <c r="I7" s="9">
        <v>3</v>
      </c>
      <c r="J7" s="9">
        <v>1</v>
      </c>
      <c r="K7" s="9">
        <v>1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0</v>
      </c>
      <c r="E8" s="9">
        <v>0</v>
      </c>
      <c r="F8" s="9">
        <v>3</v>
      </c>
      <c r="G8" s="9">
        <v>1</v>
      </c>
      <c r="H8" s="9">
        <v>1</v>
      </c>
      <c r="I8" s="9">
        <v>3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1</v>
      </c>
      <c r="F9" s="9">
        <v>3</v>
      </c>
      <c r="G9" s="9">
        <v>1</v>
      </c>
      <c r="H9" s="9">
        <v>1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2</v>
      </c>
      <c r="I10" s="9">
        <v>2.5</v>
      </c>
      <c r="J10" s="9">
        <v>1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0.5</v>
      </c>
      <c r="D12" s="9">
        <v>0</v>
      </c>
      <c r="E12" s="9">
        <v>0</v>
      </c>
      <c r="F12" s="9">
        <v>1</v>
      </c>
      <c r="G12" s="9">
        <v>1</v>
      </c>
      <c r="H12" s="9">
        <v>1</v>
      </c>
      <c r="I12" s="9">
        <v>1</v>
      </c>
      <c r="J12" s="9">
        <v>0.5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1.5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1.5</v>
      </c>
      <c r="E20" s="9">
        <v>1.5</v>
      </c>
      <c r="F20" s="9">
        <v>2</v>
      </c>
      <c r="G20" s="9">
        <v>1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0.5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0.5</v>
      </c>
      <c r="L25" s="9">
        <v>0.5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3</v>
      </c>
      <c r="J27" s="9">
        <v>1</v>
      </c>
      <c r="K27" s="9">
        <v>3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1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</v>
      </c>
      <c r="D30" s="9">
        <v>1</v>
      </c>
      <c r="E30" s="9">
        <v>0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0</v>
      </c>
      <c r="D31" s="9">
        <v>1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2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1</v>
      </c>
      <c r="E34" s="9">
        <v>1</v>
      </c>
      <c r="F34" s="9">
        <v>2</v>
      </c>
      <c r="G34" s="9">
        <v>1</v>
      </c>
      <c r="H34" s="9">
        <v>1</v>
      </c>
      <c r="I34" s="9">
        <v>1</v>
      </c>
      <c r="J34" s="9">
        <v>1</v>
      </c>
      <c r="K34" s="9">
        <v>0.5</v>
      </c>
      <c r="L34" s="9">
        <v>1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3</v>
      </c>
      <c r="E35" s="9">
        <v>3</v>
      </c>
      <c r="F35" s="9">
        <v>6</v>
      </c>
      <c r="G35" s="9">
        <v>3</v>
      </c>
      <c r="H35" s="9">
        <v>3</v>
      </c>
      <c r="I35" s="9">
        <v>6</v>
      </c>
      <c r="J35" s="9">
        <v>6</v>
      </c>
      <c r="K35" s="9">
        <v>4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1</v>
      </c>
      <c r="F39" s="9">
        <v>3</v>
      </c>
      <c r="G39" s="9">
        <v>2</v>
      </c>
      <c r="H39" s="9">
        <v>3</v>
      </c>
      <c r="I39" s="9">
        <v>2</v>
      </c>
      <c r="J39" s="9">
        <v>1</v>
      </c>
      <c r="K39" s="9">
        <v>3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0</v>
      </c>
      <c r="L40" s="9">
        <v>1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1</v>
      </c>
      <c r="F41" s="9">
        <v>4</v>
      </c>
      <c r="G41" s="9">
        <v>2</v>
      </c>
      <c r="H41" s="9">
        <v>2</v>
      </c>
      <c r="I41" s="9">
        <v>2</v>
      </c>
      <c r="J41" s="9">
        <v>2</v>
      </c>
      <c r="K41" s="9">
        <v>0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1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1</v>
      </c>
      <c r="F43" s="9">
        <v>4</v>
      </c>
      <c r="G43" s="9">
        <v>4</v>
      </c>
      <c r="H43" s="9">
        <v>3</v>
      </c>
      <c r="I43" s="9">
        <v>3</v>
      </c>
      <c r="J43" s="9">
        <v>3</v>
      </c>
      <c r="K43" s="9">
        <v>0</v>
      </c>
      <c r="L43" s="9">
        <v>0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3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67</v>
      </c>
      <c r="D46" s="9">
        <f t="shared" ref="C46:L46" si="3">SUM(D3:D45)</f>
        <v>71.5</v>
      </c>
      <c r="E46" s="9">
        <f t="shared" si="3"/>
        <v>51.5</v>
      </c>
      <c r="F46" s="9">
        <f t="shared" si="3"/>
        <v>87</v>
      </c>
      <c r="G46" s="9">
        <f t="shared" si="3"/>
        <v>57.5</v>
      </c>
      <c r="H46" s="9">
        <f t="shared" si="3"/>
        <v>63</v>
      </c>
      <c r="I46" s="9">
        <f t="shared" si="3"/>
        <v>76</v>
      </c>
      <c r="J46" s="9">
        <f t="shared" si="3"/>
        <v>65.5</v>
      </c>
      <c r="K46" s="9">
        <f t="shared" si="3"/>
        <v>48.5</v>
      </c>
      <c r="L46" s="9">
        <f t="shared" si="3"/>
        <v>48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29</v>
      </c>
      <c r="D48" s="14">
        <f t="shared" si="4"/>
        <v>24.5</v>
      </c>
      <c r="E48" s="14">
        <f t="shared" si="4"/>
        <v>44.5</v>
      </c>
      <c r="F48" s="14">
        <f t="shared" si="4"/>
        <v>9</v>
      </c>
      <c r="G48" s="14">
        <f t="shared" si="4"/>
        <v>38.5</v>
      </c>
      <c r="H48" s="14">
        <f t="shared" si="4"/>
        <v>33</v>
      </c>
      <c r="I48" s="14">
        <f t="shared" si="4"/>
        <v>20</v>
      </c>
      <c r="J48" s="14">
        <f t="shared" si="4"/>
        <v>30.5</v>
      </c>
      <c r="K48" s="14">
        <f t="shared" si="4"/>
        <v>47.5</v>
      </c>
      <c r="L48" s="14">
        <f t="shared" si="4"/>
        <v>48</v>
      </c>
    </row>
    <row r="54" spans="9:10">
      <c r="I54" s="15" t="s">
        <v>139</v>
      </c>
      <c r="J54" s="16">
        <f>(SUM(C46:L46)-MAX(C46:L46)-MIN(C46:L46))/8</f>
        <v>62.5625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28" activePane="bottomRight" state="frozen"/>
      <selection/>
      <selection pane="topRight"/>
      <selection pane="bottomLeft"/>
      <selection pane="bottomRight" activeCell="J45" sqref="J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1.5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3</v>
      </c>
      <c r="G10" s="9">
        <v>2</v>
      </c>
      <c r="H10" s="9">
        <v>2</v>
      </c>
      <c r="I10" s="9">
        <v>2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3</v>
      </c>
      <c r="D12" s="9">
        <v>0</v>
      </c>
      <c r="E12" s="9">
        <v>0</v>
      </c>
      <c r="F12" s="9">
        <v>3</v>
      </c>
      <c r="G12" s="9">
        <v>1</v>
      </c>
      <c r="H12" s="9">
        <v>3</v>
      </c>
      <c r="I12" s="9">
        <v>3</v>
      </c>
      <c r="J12" s="9">
        <v>1</v>
      </c>
      <c r="K12" s="9">
        <v>3</v>
      </c>
      <c r="L12" s="9">
        <v>0</v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1.5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1</v>
      </c>
      <c r="G27" s="9">
        <v>1</v>
      </c>
      <c r="H27" s="9">
        <v>1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1</v>
      </c>
      <c r="E29" s="9">
        <v>1</v>
      </c>
      <c r="F29" s="9">
        <v>2</v>
      </c>
      <c r="G29" s="9">
        <v>1.5</v>
      </c>
      <c r="H29" s="9">
        <v>1</v>
      </c>
      <c r="I29" s="9">
        <v>2</v>
      </c>
      <c r="J29" s="9">
        <v>2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</v>
      </c>
      <c r="E34" s="9">
        <v>1</v>
      </c>
      <c r="F34" s="9">
        <v>2</v>
      </c>
      <c r="G34" s="9">
        <v>1.5</v>
      </c>
      <c r="H34" s="9">
        <v>1.5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3</v>
      </c>
      <c r="F35" s="9">
        <v>6</v>
      </c>
      <c r="G35" s="9">
        <v>3</v>
      </c>
      <c r="H35" s="9">
        <v>3</v>
      </c>
      <c r="I35" s="9">
        <v>6</v>
      </c>
      <c r="J35" s="9">
        <v>2</v>
      </c>
      <c r="K35" s="9">
        <v>6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1.5</v>
      </c>
      <c r="H36" s="9">
        <v>2</v>
      </c>
      <c r="I36" s="9">
        <v>1.5</v>
      </c>
      <c r="J36" s="9">
        <v>2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2</v>
      </c>
      <c r="E41" s="9">
        <v>2</v>
      </c>
      <c r="F41" s="9">
        <v>4</v>
      </c>
      <c r="G41" s="9">
        <v>1</v>
      </c>
      <c r="H41" s="9">
        <v>3</v>
      </c>
      <c r="I41" s="9">
        <v>3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1</v>
      </c>
      <c r="K44" s="9">
        <v>3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3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84.5</v>
      </c>
      <c r="D46" s="9">
        <f t="shared" si="3"/>
        <v>79</v>
      </c>
      <c r="E46" s="9">
        <f t="shared" si="3"/>
        <v>80</v>
      </c>
      <c r="F46" s="9">
        <f t="shared" si="3"/>
        <v>92</v>
      </c>
      <c r="G46" s="9">
        <f t="shared" si="3"/>
        <v>80</v>
      </c>
      <c r="H46" s="9">
        <f t="shared" si="3"/>
        <v>85.5</v>
      </c>
      <c r="I46" s="9">
        <f t="shared" si="3"/>
        <v>92</v>
      </c>
      <c r="J46" s="9">
        <f t="shared" si="3"/>
        <v>84</v>
      </c>
      <c r="K46" s="9">
        <f t="shared" si="3"/>
        <v>83.5</v>
      </c>
      <c r="L46" s="9">
        <f t="shared" si="3"/>
        <v>76.5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11.5</v>
      </c>
      <c r="D48" s="14">
        <f t="shared" si="4"/>
        <v>17</v>
      </c>
      <c r="E48" s="14">
        <f t="shared" si="4"/>
        <v>16</v>
      </c>
      <c r="F48" s="14">
        <f t="shared" si="4"/>
        <v>4</v>
      </c>
      <c r="G48" s="14">
        <f t="shared" si="4"/>
        <v>16</v>
      </c>
      <c r="H48" s="14">
        <f t="shared" si="4"/>
        <v>10.5</v>
      </c>
      <c r="I48" s="14">
        <f t="shared" si="4"/>
        <v>4</v>
      </c>
      <c r="J48" s="14">
        <f t="shared" si="4"/>
        <v>12</v>
      </c>
      <c r="K48" s="14">
        <f t="shared" si="4"/>
        <v>12.5</v>
      </c>
      <c r="L48" s="14">
        <f t="shared" si="4"/>
        <v>19.5</v>
      </c>
    </row>
    <row r="54" spans="9:10">
      <c r="I54" s="15" t="s">
        <v>139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2</v>
      </c>
      <c r="E5" s="9">
        <v>2</v>
      </c>
      <c r="F5" s="9">
        <v>3</v>
      </c>
      <c r="G5" s="9">
        <v>2</v>
      </c>
      <c r="H5" s="9">
        <v>2</v>
      </c>
      <c r="I5" s="9">
        <v>3</v>
      </c>
      <c r="J5" s="9">
        <v>2</v>
      </c>
      <c r="K5" s="9">
        <v>3</v>
      </c>
      <c r="L5" s="9">
        <v>1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</v>
      </c>
      <c r="J10" s="9">
        <v>1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0.5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1</v>
      </c>
      <c r="E17" s="9">
        <v>0.5</v>
      </c>
      <c r="F17" s="9">
        <v>1</v>
      </c>
      <c r="G17" s="9">
        <v>1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0.5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0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2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1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0.5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0.5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1.5</v>
      </c>
      <c r="E27" s="9">
        <v>1.5</v>
      </c>
      <c r="F27" s="9">
        <v>0</v>
      </c>
      <c r="G27" s="9">
        <v>1</v>
      </c>
      <c r="H27" s="9">
        <v>1.5</v>
      </c>
      <c r="I27" s="9">
        <v>2</v>
      </c>
      <c r="J27" s="9">
        <v>1</v>
      </c>
      <c r="K27" s="9">
        <v>2</v>
      </c>
      <c r="L27" s="9">
        <v>0.5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1</v>
      </c>
      <c r="K28" s="9">
        <v>0.5</v>
      </c>
      <c r="L28" s="9">
        <v>0.5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2</v>
      </c>
      <c r="J29" s="9">
        <v>1</v>
      </c>
      <c r="K29" s="9">
        <v>2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1</v>
      </c>
      <c r="F33" s="9">
        <v>2</v>
      </c>
      <c r="G33" s="9">
        <v>1</v>
      </c>
      <c r="H33" s="9">
        <v>2</v>
      </c>
      <c r="I33" s="9">
        <v>2</v>
      </c>
      <c r="J33" s="9">
        <v>0.5</v>
      </c>
      <c r="K33" s="9">
        <v>0</v>
      </c>
      <c r="L33" s="9">
        <v>0.5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3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1</v>
      </c>
      <c r="G37" s="9">
        <v>0</v>
      </c>
      <c r="H37" s="9">
        <v>0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3</v>
      </c>
      <c r="E38" s="9">
        <v>3</v>
      </c>
      <c r="F38" s="9">
        <v>3</v>
      </c>
      <c r="G38" s="9">
        <v>3</v>
      </c>
      <c r="H38" s="9">
        <v>3</v>
      </c>
      <c r="I38" s="9">
        <v>3</v>
      </c>
      <c r="J38" s="9">
        <v>3</v>
      </c>
      <c r="K38" s="9">
        <v>1.5</v>
      </c>
      <c r="L38" s="9">
        <v>3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2">
      <c r="A40" s="7">
        <v>15.1</v>
      </c>
      <c r="B40" s="8">
        <v>3</v>
      </c>
      <c r="C40" s="9">
        <v>4</v>
      </c>
      <c r="D40" s="9">
        <v>4</v>
      </c>
      <c r="E40" s="9">
        <v>4</v>
      </c>
      <c r="F40" s="9">
        <v>4</v>
      </c>
      <c r="G40" s="9">
        <v>4</v>
      </c>
      <c r="H40" s="9">
        <v>4</v>
      </c>
      <c r="I40" s="9">
        <v>4</v>
      </c>
      <c r="J40" s="9">
        <v>4</v>
      </c>
      <c r="K40" s="9">
        <v>4</v>
      </c>
      <c r="L40" s="9">
        <v>4</v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1</v>
      </c>
      <c r="E41" s="9">
        <v>1</v>
      </c>
      <c r="F41" s="9">
        <v>4</v>
      </c>
      <c r="G41" s="9">
        <v>1</v>
      </c>
      <c r="H41" s="9">
        <v>1</v>
      </c>
      <c r="I41" s="9">
        <v>1</v>
      </c>
      <c r="J41" s="9">
        <v>1</v>
      </c>
      <c r="K41" s="9">
        <v>2</v>
      </c>
      <c r="L41" s="9">
        <v>0.5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1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3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0</v>
      </c>
      <c r="F45" s="9">
        <v>1</v>
      </c>
      <c r="G45" s="9">
        <v>0</v>
      </c>
      <c r="H45" s="9">
        <v>1</v>
      </c>
      <c r="I45" s="9">
        <v>3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72.5</v>
      </c>
      <c r="D46" s="9">
        <f t="shared" ref="C46:L46" si="3">SUM(D3:D45)</f>
        <v>76.5</v>
      </c>
      <c r="E46" s="9">
        <f t="shared" si="3"/>
        <v>71</v>
      </c>
      <c r="F46" s="9">
        <f t="shared" si="3"/>
        <v>83</v>
      </c>
      <c r="G46" s="9">
        <f t="shared" si="3"/>
        <v>71</v>
      </c>
      <c r="H46" s="9">
        <f t="shared" si="3"/>
        <v>77.5</v>
      </c>
      <c r="I46" s="9">
        <f t="shared" si="3"/>
        <v>83</v>
      </c>
      <c r="J46" s="9">
        <f t="shared" si="3"/>
        <v>73</v>
      </c>
      <c r="K46" s="9">
        <f t="shared" si="3"/>
        <v>67.5</v>
      </c>
      <c r="L46" s="9">
        <f t="shared" si="3"/>
        <v>66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23.5</v>
      </c>
      <c r="D48" s="14">
        <f t="shared" si="4"/>
        <v>19.5</v>
      </c>
      <c r="E48" s="14">
        <f t="shared" si="4"/>
        <v>25</v>
      </c>
      <c r="F48" s="14">
        <f t="shared" si="4"/>
        <v>13</v>
      </c>
      <c r="G48" s="14">
        <f t="shared" si="4"/>
        <v>25</v>
      </c>
      <c r="H48" s="14">
        <f t="shared" si="4"/>
        <v>18.5</v>
      </c>
      <c r="I48" s="14">
        <f t="shared" si="4"/>
        <v>13</v>
      </c>
      <c r="J48" s="14">
        <f t="shared" si="4"/>
        <v>23</v>
      </c>
      <c r="K48" s="14">
        <f t="shared" si="4"/>
        <v>28.5</v>
      </c>
      <c r="L48" s="14">
        <f t="shared" si="4"/>
        <v>30</v>
      </c>
    </row>
    <row r="54" spans="9:10">
      <c r="I54" s="15" t="s">
        <v>139</v>
      </c>
      <c r="J54" s="16">
        <f>(SUM(C46:L46)-MAX(C46:L46)-MIN(C46:L46))/8</f>
        <v>74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</v>
      </c>
      <c r="J10" s="9">
        <v>3</v>
      </c>
      <c r="K10" s="9">
        <v>1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3</v>
      </c>
      <c r="E27" s="9">
        <v>1</v>
      </c>
      <c r="F27" s="9">
        <v>2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2</v>
      </c>
      <c r="F29" s="9">
        <v>1</v>
      </c>
      <c r="G29" s="9">
        <v>2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85.5</v>
      </c>
      <c r="D46" s="9">
        <f t="shared" si="3"/>
        <v>91</v>
      </c>
      <c r="E46" s="9">
        <f t="shared" si="3"/>
        <v>91</v>
      </c>
      <c r="F46" s="9">
        <f t="shared" si="3"/>
        <v>93</v>
      </c>
      <c r="G46" s="9">
        <f t="shared" si="3"/>
        <v>94</v>
      </c>
      <c r="H46" s="9">
        <f t="shared" si="3"/>
        <v>93</v>
      </c>
      <c r="I46" s="9">
        <f t="shared" si="3"/>
        <v>92</v>
      </c>
      <c r="J46" s="9">
        <f t="shared" si="3"/>
        <v>94</v>
      </c>
      <c r="K46" s="9">
        <f t="shared" si="3"/>
        <v>88</v>
      </c>
      <c r="L46" s="9">
        <f t="shared" si="3"/>
        <v>91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10.5</v>
      </c>
      <c r="D48" s="14">
        <f t="shared" si="4"/>
        <v>5</v>
      </c>
      <c r="E48" s="14">
        <f t="shared" si="4"/>
        <v>5</v>
      </c>
      <c r="F48" s="14">
        <f t="shared" si="4"/>
        <v>3</v>
      </c>
      <c r="G48" s="14">
        <f t="shared" si="4"/>
        <v>2</v>
      </c>
      <c r="H48" s="14">
        <f t="shared" si="4"/>
        <v>3</v>
      </c>
      <c r="I48" s="14">
        <f t="shared" si="4"/>
        <v>4</v>
      </c>
      <c r="J48" s="14">
        <f t="shared" si="4"/>
        <v>2</v>
      </c>
      <c r="K48" s="14">
        <f t="shared" si="4"/>
        <v>8</v>
      </c>
      <c r="L48" s="14">
        <f t="shared" si="4"/>
        <v>5</v>
      </c>
    </row>
    <row r="54" spans="9:10">
      <c r="I54" s="15" t="s">
        <v>139</v>
      </c>
      <c r="J54" s="16">
        <f>(SUM(C46:L46)-MAX(C46:L46)-MIN(C46:L46))/8</f>
        <v>91.625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D45" sqref="D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2.5</v>
      </c>
      <c r="D13" s="9">
        <v>2.5</v>
      </c>
      <c r="E13" s="9">
        <v>2.5</v>
      </c>
      <c r="F13" s="9">
        <v>2.5</v>
      </c>
      <c r="G13" s="9">
        <v>2.5</v>
      </c>
      <c r="H13" s="9">
        <v>2.5</v>
      </c>
      <c r="I13" s="9">
        <v>2.5</v>
      </c>
      <c r="J13" s="9">
        <v>2.5</v>
      </c>
      <c r="K13" s="9">
        <v>2.5</v>
      </c>
      <c r="L13" s="9">
        <v>2.5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1</v>
      </c>
      <c r="I20" s="9">
        <v>2</v>
      </c>
      <c r="J20" s="9">
        <v>2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2</v>
      </c>
      <c r="F27" s="9">
        <v>1</v>
      </c>
      <c r="G27" s="9">
        <v>1</v>
      </c>
      <c r="H27" s="9">
        <v>3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2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1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1.5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1</v>
      </c>
      <c r="H37" s="9">
        <v>1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2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1</v>
      </c>
      <c r="K44" s="9">
        <v>0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0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87.5</v>
      </c>
      <c r="D46" s="9">
        <f t="shared" si="3"/>
        <v>92.5</v>
      </c>
      <c r="E46" s="9">
        <f t="shared" si="3"/>
        <v>95.5</v>
      </c>
      <c r="F46" s="9">
        <f t="shared" si="3"/>
        <v>93.5</v>
      </c>
      <c r="G46" s="9">
        <f t="shared" si="3"/>
        <v>91.5</v>
      </c>
      <c r="H46" s="9">
        <f t="shared" si="3"/>
        <v>94.5</v>
      </c>
      <c r="I46" s="9">
        <f t="shared" si="3"/>
        <v>94.5</v>
      </c>
      <c r="J46" s="9">
        <f t="shared" si="3"/>
        <v>92.5</v>
      </c>
      <c r="K46" s="9">
        <f t="shared" si="3"/>
        <v>82.5</v>
      </c>
      <c r="L46" s="9">
        <f t="shared" si="3"/>
        <v>91.5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8.5</v>
      </c>
      <c r="D48" s="14">
        <f t="shared" si="4"/>
        <v>3.5</v>
      </c>
      <c r="E48" s="14">
        <f t="shared" si="4"/>
        <v>0.5</v>
      </c>
      <c r="F48" s="14">
        <f t="shared" si="4"/>
        <v>2.5</v>
      </c>
      <c r="G48" s="14">
        <f t="shared" si="4"/>
        <v>4.5</v>
      </c>
      <c r="H48" s="14">
        <f t="shared" si="4"/>
        <v>1.5</v>
      </c>
      <c r="I48" s="14">
        <f t="shared" si="4"/>
        <v>1.5</v>
      </c>
      <c r="J48" s="14">
        <f t="shared" si="4"/>
        <v>3.5</v>
      </c>
      <c r="K48" s="14">
        <f t="shared" si="4"/>
        <v>13.5</v>
      </c>
      <c r="L48" s="14">
        <f t="shared" si="4"/>
        <v>4.5</v>
      </c>
    </row>
    <row r="54" spans="9:10">
      <c r="I54" s="15" t="s">
        <v>139</v>
      </c>
      <c r="J54" s="16">
        <f>(SUM(C46:L46)-MAX(C46:L46)-MIN(C46:L46))/8</f>
        <v>92.25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2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1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0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1.5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1.5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9">
        <v>0</v>
      </c>
      <c r="J19" s="9">
        <v>1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2</v>
      </c>
      <c r="H25" s="9">
        <v>2</v>
      </c>
      <c r="I25" s="9">
        <v>0.5</v>
      </c>
      <c r="J25" s="9">
        <v>2</v>
      </c>
      <c r="K25" s="9">
        <v>0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0</v>
      </c>
      <c r="G27" s="9">
        <v>3</v>
      </c>
      <c r="H27" s="9">
        <v>2</v>
      </c>
      <c r="I27" s="9">
        <v>1.5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2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0</v>
      </c>
      <c r="F30" s="9">
        <v>1</v>
      </c>
      <c r="G30" s="9">
        <v>0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1</v>
      </c>
      <c r="E32" s="9">
        <v>1</v>
      </c>
      <c r="F32" s="9">
        <v>1</v>
      </c>
      <c r="G32" s="9">
        <v>0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1</v>
      </c>
      <c r="E33" s="9">
        <v>0</v>
      </c>
      <c r="F33" s="9">
        <v>2</v>
      </c>
      <c r="G33" s="9">
        <v>0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0</v>
      </c>
      <c r="E34" s="9">
        <v>0</v>
      </c>
      <c r="F34" s="9">
        <v>2</v>
      </c>
      <c r="G34" s="9">
        <v>0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2</v>
      </c>
      <c r="F35" s="9">
        <v>6</v>
      </c>
      <c r="G35" s="9">
        <v>2</v>
      </c>
      <c r="H35" s="9">
        <v>6</v>
      </c>
      <c r="I35" s="9">
        <v>6</v>
      </c>
      <c r="J35" s="9">
        <v>2</v>
      </c>
      <c r="K35" s="9">
        <v>3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2</v>
      </c>
      <c r="H36" s="9">
        <v>2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2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0</v>
      </c>
      <c r="E40" s="9">
        <v>0</v>
      </c>
      <c r="F40" s="9">
        <v>3</v>
      </c>
      <c r="G40" s="9">
        <v>0</v>
      </c>
      <c r="H40" s="9">
        <v>3</v>
      </c>
      <c r="I40" s="9">
        <v>3</v>
      </c>
      <c r="J40" s="9">
        <v>0</v>
      </c>
      <c r="K40" s="9">
        <v>0</v>
      </c>
      <c r="L40" s="9">
        <v>0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0</v>
      </c>
      <c r="E41" s="9">
        <v>0</v>
      </c>
      <c r="F41" s="9">
        <v>4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1</v>
      </c>
      <c r="E42" s="9">
        <v>1</v>
      </c>
      <c r="F42" s="9">
        <v>2</v>
      </c>
      <c r="G42" s="9">
        <v>1</v>
      </c>
      <c r="H42" s="9">
        <v>1</v>
      </c>
      <c r="I42" s="9">
        <v>2</v>
      </c>
      <c r="J42" s="9">
        <v>1</v>
      </c>
      <c r="K42" s="9">
        <v>0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1</v>
      </c>
      <c r="H43" s="9">
        <v>1</v>
      </c>
      <c r="I43" s="9">
        <v>4</v>
      </c>
      <c r="J43" s="9">
        <v>4</v>
      </c>
      <c r="K43" s="9">
        <v>0</v>
      </c>
      <c r="L43" s="9">
        <v>1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2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63.5</v>
      </c>
      <c r="D46" s="9">
        <f t="shared" si="3"/>
        <v>65</v>
      </c>
      <c r="E46" s="9">
        <f t="shared" si="3"/>
        <v>60.5</v>
      </c>
      <c r="F46" s="9">
        <f t="shared" si="3"/>
        <v>77</v>
      </c>
      <c r="G46" s="9">
        <f t="shared" si="3"/>
        <v>55.5</v>
      </c>
      <c r="H46" s="9">
        <f t="shared" si="3"/>
        <v>71.5</v>
      </c>
      <c r="I46" s="9">
        <f t="shared" si="3"/>
        <v>67</v>
      </c>
      <c r="J46" s="9">
        <f t="shared" si="3"/>
        <v>60.5</v>
      </c>
      <c r="K46" s="9">
        <f t="shared" si="3"/>
        <v>51</v>
      </c>
      <c r="L46" s="9">
        <f t="shared" si="3"/>
        <v>51.5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32.5</v>
      </c>
      <c r="D48" s="14">
        <f t="shared" si="4"/>
        <v>31</v>
      </c>
      <c r="E48" s="14">
        <f t="shared" si="4"/>
        <v>35.5</v>
      </c>
      <c r="F48" s="14">
        <f t="shared" si="4"/>
        <v>19</v>
      </c>
      <c r="G48" s="14">
        <f t="shared" si="4"/>
        <v>40.5</v>
      </c>
      <c r="H48" s="14">
        <f t="shared" si="4"/>
        <v>24.5</v>
      </c>
      <c r="I48" s="14">
        <f t="shared" si="4"/>
        <v>29</v>
      </c>
      <c r="J48" s="14">
        <f t="shared" si="4"/>
        <v>35.5</v>
      </c>
      <c r="K48" s="14">
        <f t="shared" si="4"/>
        <v>45</v>
      </c>
      <c r="L48" s="14">
        <f t="shared" si="4"/>
        <v>44.5</v>
      </c>
    </row>
    <row r="54" spans="9:10">
      <c r="I54" s="15" t="s">
        <v>139</v>
      </c>
      <c r="J54" s="16">
        <f>(SUM(C46:L46)-MAX(C46:L46)-MIN(C46:L46))/8</f>
        <v>61.875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C46" sqref="C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1.5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1</v>
      </c>
      <c r="K17" s="9">
        <v>1</v>
      </c>
      <c r="L17" s="9">
        <v>0.5</v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11">
        <v>2</v>
      </c>
      <c r="D27" s="11">
        <v>3</v>
      </c>
      <c r="E27" s="11">
        <v>3</v>
      </c>
      <c r="F27" s="11">
        <v>1</v>
      </c>
      <c r="G27" s="11">
        <v>1</v>
      </c>
      <c r="H27" s="11">
        <v>2</v>
      </c>
      <c r="I27" s="11">
        <v>2</v>
      </c>
      <c r="J27" s="11">
        <v>3</v>
      </c>
      <c r="K27" s="11">
        <v>3</v>
      </c>
      <c r="L27" s="11">
        <v>3</v>
      </c>
      <c r="M27" s="1" t="str">
        <f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3">
        <v>2</v>
      </c>
      <c r="D28" s="3">
        <v>2</v>
      </c>
      <c r="E28" s="3">
        <v>2</v>
      </c>
      <c r="F28" s="3">
        <v>2</v>
      </c>
      <c r="G28" s="3">
        <v>1</v>
      </c>
      <c r="H28" s="3">
        <v>2</v>
      </c>
      <c r="I28" s="3">
        <v>2</v>
      </c>
      <c r="J28" s="3">
        <v>2</v>
      </c>
      <c r="K28" s="3">
        <v>1</v>
      </c>
      <c r="L28" s="3">
        <v>2</v>
      </c>
      <c r="M28" s="1" t="str">
        <f>IF(C30-B28&lt;=0,"","有问题")</f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>IF(C31-B29&lt;=0,"","有问题")</f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>IF(C32-B30&lt;=0,"","有问题")</f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1</v>
      </c>
      <c r="L33" s="9">
        <v>2</v>
      </c>
      <c r="M33" s="1" t="str">
        <f t="shared" ref="M33:M45" si="1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3</v>
      </c>
      <c r="F35" s="9">
        <v>3</v>
      </c>
      <c r="G35" s="9">
        <v>3</v>
      </c>
      <c r="H35" s="9">
        <v>3</v>
      </c>
      <c r="I35" s="9">
        <v>3</v>
      </c>
      <c r="J35" s="9">
        <v>3</v>
      </c>
      <c r="K35" s="9">
        <v>3</v>
      </c>
      <c r="L35" s="9">
        <v>2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2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1</v>
      </c>
      <c r="J44" s="9">
        <v>3</v>
      </c>
      <c r="K44" s="9">
        <v>0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1</v>
      </c>
      <c r="J45" s="9">
        <v>2</v>
      </c>
      <c r="K45" s="9">
        <v>0</v>
      </c>
      <c r="L45" s="9">
        <v>2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84</v>
      </c>
      <c r="D46" s="9">
        <f t="shared" si="2"/>
        <v>88</v>
      </c>
      <c r="E46" s="9">
        <f t="shared" si="2"/>
        <v>88.5</v>
      </c>
      <c r="F46" s="9">
        <f t="shared" si="2"/>
        <v>83</v>
      </c>
      <c r="G46" s="9">
        <f t="shared" si="2"/>
        <v>81</v>
      </c>
      <c r="H46" s="9">
        <f t="shared" si="2"/>
        <v>86</v>
      </c>
      <c r="I46" s="9">
        <f t="shared" si="2"/>
        <v>82</v>
      </c>
      <c r="J46" s="9">
        <f t="shared" si="2"/>
        <v>86.5</v>
      </c>
      <c r="K46" s="9">
        <f t="shared" si="2"/>
        <v>68.5</v>
      </c>
      <c r="L46" s="9">
        <f t="shared" si="2"/>
        <v>77.5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12</v>
      </c>
      <c r="D48" s="14">
        <f t="shared" si="3"/>
        <v>8</v>
      </c>
      <c r="E48" s="14">
        <f t="shared" si="3"/>
        <v>7.5</v>
      </c>
      <c r="F48" s="14">
        <f t="shared" si="3"/>
        <v>13</v>
      </c>
      <c r="G48" s="14">
        <f t="shared" si="3"/>
        <v>15</v>
      </c>
      <c r="H48" s="14">
        <f t="shared" si="3"/>
        <v>10</v>
      </c>
      <c r="I48" s="14">
        <f t="shared" si="3"/>
        <v>14</v>
      </c>
      <c r="J48" s="14">
        <f t="shared" si="3"/>
        <v>9.5</v>
      </c>
      <c r="K48" s="14">
        <f t="shared" si="3"/>
        <v>27.5</v>
      </c>
      <c r="L48" s="14">
        <f t="shared" si="3"/>
        <v>18.5</v>
      </c>
    </row>
    <row r="54" spans="9:10">
      <c r="I54" s="15" t="s">
        <v>139</v>
      </c>
      <c r="J54" s="16">
        <f>(SUM(C46:L46)-MAX(C46:L46)-MIN(C46:L46))/8</f>
        <v>83.5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4" activePane="bottomRight" state="frozen"/>
      <selection/>
      <selection pane="topRight"/>
      <selection pane="bottomLeft"/>
      <selection pane="bottomRight" activeCell="C44" sqref="C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1</v>
      </c>
      <c r="E10" s="9">
        <v>1.5</v>
      </c>
      <c r="F10" s="9">
        <v>2</v>
      </c>
      <c r="G10" s="9">
        <v>1</v>
      </c>
      <c r="H10" s="9">
        <v>2</v>
      </c>
      <c r="I10" s="9">
        <v>1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0.5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169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3">
        <v>1</v>
      </c>
      <c r="D27" s="3">
        <v>1</v>
      </c>
      <c r="E27" s="3">
        <v>2</v>
      </c>
      <c r="F27" s="3">
        <v>1</v>
      </c>
      <c r="G27" s="3">
        <v>2</v>
      </c>
      <c r="H27" s="3">
        <v>1</v>
      </c>
      <c r="I27" s="3">
        <v>2</v>
      </c>
      <c r="J27" s="3">
        <v>2</v>
      </c>
      <c r="K27" s="3">
        <v>2</v>
      </c>
      <c r="L27" s="3">
        <v>2</v>
      </c>
      <c r="M27" s="1" t="str">
        <f>IF(C28-B27&lt;=0,"","有问题")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1</v>
      </c>
      <c r="L28" s="9">
        <v>1</v>
      </c>
      <c r="M28" s="1" t="str">
        <f>IF(C29-B28&lt;=0,"","有问题")</f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1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0.5</v>
      </c>
      <c r="L29" s="9">
        <v>0.5</v>
      </c>
      <c r="M29" s="1" t="str">
        <f>IF(C30-B29&lt;=0,"","有问题")</f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>IF(C31-B30&lt;=0,"","有问题")</f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>IF(C32-B31&lt;=0,"","有问题")</f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ref="M27:M45" si="1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5</v>
      </c>
      <c r="J35" s="9">
        <v>6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2</v>
      </c>
      <c r="E37" s="9">
        <v>2</v>
      </c>
      <c r="F37" s="9">
        <v>2</v>
      </c>
      <c r="G37" s="9">
        <v>1</v>
      </c>
      <c r="H37" s="9">
        <v>2</v>
      </c>
      <c r="I37" s="9">
        <v>2</v>
      </c>
      <c r="J37" s="9">
        <v>1</v>
      </c>
      <c r="K37" s="9">
        <v>0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1.5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3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3</v>
      </c>
      <c r="D43" s="9">
        <v>3</v>
      </c>
      <c r="E43" s="9">
        <v>3</v>
      </c>
      <c r="F43" s="9">
        <v>3</v>
      </c>
      <c r="G43" s="9">
        <v>3</v>
      </c>
      <c r="H43" s="9">
        <v>3</v>
      </c>
      <c r="I43" s="9">
        <v>3</v>
      </c>
      <c r="J43" s="9">
        <v>3</v>
      </c>
      <c r="K43" s="9">
        <v>3</v>
      </c>
      <c r="L43" s="9">
        <v>3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76</v>
      </c>
      <c r="D46" s="9">
        <f t="shared" si="2"/>
        <v>85</v>
      </c>
      <c r="E46" s="9">
        <f t="shared" si="2"/>
        <v>88.5</v>
      </c>
      <c r="F46" s="9">
        <f t="shared" si="2"/>
        <v>87</v>
      </c>
      <c r="G46" s="9">
        <f t="shared" si="2"/>
        <v>82</v>
      </c>
      <c r="H46" s="9">
        <f t="shared" si="2"/>
        <v>87.5</v>
      </c>
      <c r="I46" s="9">
        <f t="shared" si="2"/>
        <v>86.5</v>
      </c>
      <c r="J46" s="9">
        <f t="shared" si="2"/>
        <v>84.5</v>
      </c>
      <c r="K46" s="9">
        <f t="shared" si="2"/>
        <v>70.5</v>
      </c>
      <c r="L46" s="9">
        <f t="shared" si="2"/>
        <v>75.5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20</v>
      </c>
      <c r="D48" s="14">
        <f t="shared" si="3"/>
        <v>11</v>
      </c>
      <c r="E48" s="14">
        <f t="shared" si="3"/>
        <v>7.5</v>
      </c>
      <c r="F48" s="14">
        <f t="shared" si="3"/>
        <v>9</v>
      </c>
      <c r="G48" s="14">
        <f t="shared" si="3"/>
        <v>14</v>
      </c>
      <c r="H48" s="14">
        <f t="shared" si="3"/>
        <v>8.5</v>
      </c>
      <c r="I48" s="14">
        <f t="shared" si="3"/>
        <v>9.5</v>
      </c>
      <c r="J48" s="14">
        <f t="shared" si="3"/>
        <v>11.5</v>
      </c>
      <c r="K48" s="14">
        <f t="shared" si="3"/>
        <v>25.5</v>
      </c>
      <c r="L48" s="14">
        <f t="shared" si="3"/>
        <v>20.5</v>
      </c>
    </row>
    <row r="54" spans="9:10">
      <c r="I54" s="15" t="s">
        <v>139</v>
      </c>
      <c r="J54" s="16">
        <f>(SUM(C46:L46)-MAX(C46:L46)-MIN(C46:L46))/8</f>
        <v>83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1</v>
      </c>
      <c r="H11" s="9">
        <v>1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0.5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2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1</v>
      </c>
      <c r="F28" s="9">
        <v>0</v>
      </c>
      <c r="G28" s="9">
        <v>1</v>
      </c>
      <c r="H28" s="9">
        <v>1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4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2</v>
      </c>
      <c r="E43" s="9">
        <v>2</v>
      </c>
      <c r="F43" s="9">
        <v>4</v>
      </c>
      <c r="G43" s="9">
        <v>4</v>
      </c>
      <c r="H43" s="9">
        <v>4</v>
      </c>
      <c r="I43" s="9">
        <v>3.5</v>
      </c>
      <c r="J43" s="9">
        <v>2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85</v>
      </c>
      <c r="D46" s="9">
        <f t="shared" si="2"/>
        <v>86.5</v>
      </c>
      <c r="E46" s="9">
        <f t="shared" si="2"/>
        <v>85</v>
      </c>
      <c r="F46" s="9">
        <f t="shared" si="2"/>
        <v>88</v>
      </c>
      <c r="G46" s="9">
        <f t="shared" si="2"/>
        <v>87.5</v>
      </c>
      <c r="H46" s="9">
        <f t="shared" si="2"/>
        <v>87.5</v>
      </c>
      <c r="I46" s="9">
        <f t="shared" si="2"/>
        <v>90</v>
      </c>
      <c r="J46" s="9">
        <f t="shared" si="2"/>
        <v>85.5</v>
      </c>
      <c r="K46" s="9">
        <f t="shared" si="2"/>
        <v>87.5</v>
      </c>
      <c r="L46" s="9">
        <f t="shared" si="2"/>
        <v>80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11</v>
      </c>
      <c r="D48" s="14">
        <f t="shared" si="3"/>
        <v>9.5</v>
      </c>
      <c r="E48" s="14">
        <f t="shared" si="3"/>
        <v>11</v>
      </c>
      <c r="F48" s="14">
        <f t="shared" si="3"/>
        <v>8</v>
      </c>
      <c r="G48" s="14">
        <f t="shared" si="3"/>
        <v>8.5</v>
      </c>
      <c r="H48" s="14">
        <f t="shared" si="3"/>
        <v>8.5</v>
      </c>
      <c r="I48" s="14">
        <f t="shared" si="3"/>
        <v>6</v>
      </c>
      <c r="J48" s="14">
        <f t="shared" si="3"/>
        <v>10.5</v>
      </c>
      <c r="K48" s="14">
        <f t="shared" si="3"/>
        <v>8.5</v>
      </c>
      <c r="L48" s="14">
        <f t="shared" si="3"/>
        <v>16</v>
      </c>
    </row>
    <row r="54" spans="9:10">
      <c r="I54" s="15" t="s">
        <v>139</v>
      </c>
      <c r="J54" s="16">
        <f>(SUM(C46:L46)-MAX(C46:L46)-MIN(C46:L46))/8</f>
        <v>86.5625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J44" sqref="J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2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1</v>
      </c>
      <c r="I10" s="9">
        <v>1</v>
      </c>
      <c r="J10" s="9">
        <v>1</v>
      </c>
      <c r="K10" s="9">
        <v>2.5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1</v>
      </c>
      <c r="E19" s="9">
        <v>1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1</v>
      </c>
      <c r="I27" s="9">
        <v>1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0.5</v>
      </c>
      <c r="D32" s="9">
        <v>0.5</v>
      </c>
      <c r="E32" s="9">
        <v>0.5</v>
      </c>
      <c r="F32" s="9">
        <v>0.5</v>
      </c>
      <c r="G32" s="9">
        <v>0.5</v>
      </c>
      <c r="H32" s="9">
        <v>0.5</v>
      </c>
      <c r="I32" s="9">
        <v>0.5</v>
      </c>
      <c r="J32" s="9">
        <v>0.5</v>
      </c>
      <c r="K32" s="9">
        <v>0.5</v>
      </c>
      <c r="L32" s="9">
        <v>0.5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1</v>
      </c>
      <c r="E37" s="9">
        <v>1</v>
      </c>
      <c r="F37" s="9">
        <v>2</v>
      </c>
      <c r="G37" s="9">
        <v>1</v>
      </c>
      <c r="H37" s="9">
        <v>1</v>
      </c>
      <c r="I37" s="9">
        <v>2</v>
      </c>
      <c r="J37" s="9">
        <v>1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1.5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2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91</v>
      </c>
      <c r="D46" s="9">
        <f t="shared" si="2"/>
        <v>93.5</v>
      </c>
      <c r="E46" s="9">
        <f t="shared" si="2"/>
        <v>95.5</v>
      </c>
      <c r="F46" s="9">
        <f t="shared" si="2"/>
        <v>93.5</v>
      </c>
      <c r="G46" s="9">
        <f t="shared" si="2"/>
        <v>92</v>
      </c>
      <c r="H46" s="9">
        <f t="shared" si="2"/>
        <v>91</v>
      </c>
      <c r="I46" s="9">
        <f t="shared" si="2"/>
        <v>89.5</v>
      </c>
      <c r="J46" s="9">
        <f t="shared" si="2"/>
        <v>92</v>
      </c>
      <c r="K46" s="9">
        <f t="shared" si="2"/>
        <v>80.5</v>
      </c>
      <c r="L46" s="9">
        <f t="shared" si="2"/>
        <v>83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5</v>
      </c>
      <c r="D48" s="14">
        <f t="shared" si="3"/>
        <v>2.5</v>
      </c>
      <c r="E48" s="14">
        <f t="shared" si="3"/>
        <v>0.5</v>
      </c>
      <c r="F48" s="14">
        <f t="shared" si="3"/>
        <v>2.5</v>
      </c>
      <c r="G48" s="14">
        <f t="shared" si="3"/>
        <v>4</v>
      </c>
      <c r="H48" s="14">
        <f t="shared" si="3"/>
        <v>5</v>
      </c>
      <c r="I48" s="14">
        <f t="shared" si="3"/>
        <v>6.5</v>
      </c>
      <c r="J48" s="14">
        <f t="shared" si="3"/>
        <v>4</v>
      </c>
      <c r="K48" s="14">
        <f t="shared" si="3"/>
        <v>15.5</v>
      </c>
      <c r="L48" s="14">
        <f t="shared" si="3"/>
        <v>13</v>
      </c>
    </row>
    <row r="54" spans="9:10">
      <c r="I54" s="15" t="s">
        <v>139</v>
      </c>
      <c r="J54" s="16">
        <f>(SUM(C46:L46)-MAX(C46:L46)-MIN(C46:L46))/8</f>
        <v>90.6875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zoomScale="115" zoomScaleNormal="115" workbookViewId="0">
      <pane xSplit="24090" topLeftCell="H1" activePane="topLeft"/>
      <selection activeCell="A32" sqref="A32:G32"/>
      <selection pane="topRight"/>
    </sheetView>
  </sheetViews>
  <sheetFormatPr defaultColWidth="9" defaultRowHeight="15.75" outlineLevelCol="6"/>
  <cols>
    <col min="1" max="1" width="32.775" style="34" customWidth="true"/>
    <col min="2" max="2" width="13.6666666666667" style="34" customWidth="true"/>
    <col min="3" max="3" width="17.3333333333333" style="34" customWidth="true"/>
    <col min="4" max="4" width="6.775" style="35" customWidth="true"/>
    <col min="5" max="5" width="32.775" style="35" customWidth="true"/>
    <col min="6" max="6" width="13.6666666666667" style="35" customWidth="true"/>
    <col min="7" max="7" width="17.3333333333333" style="35" customWidth="true"/>
    <col min="8" max="16384" width="9" style="35"/>
  </cols>
  <sheetData>
    <row r="1" ht="31.95" customHeight="true" spans="1:7">
      <c r="A1" s="36" t="s">
        <v>55</v>
      </c>
      <c r="B1" s="36"/>
      <c r="C1" s="36"/>
      <c r="D1" s="36"/>
      <c r="E1" s="36"/>
      <c r="F1" s="36"/>
      <c r="G1" s="36"/>
    </row>
    <row r="2" ht="28" customHeight="true" spans="1:7">
      <c r="A2" s="37" t="s">
        <v>56</v>
      </c>
      <c r="B2" s="37"/>
      <c r="C2" s="37"/>
      <c r="D2" s="37"/>
      <c r="E2" s="37"/>
      <c r="F2" s="37"/>
      <c r="G2" s="37"/>
    </row>
    <row r="3" ht="31.05" customHeight="true" spans="1:7">
      <c r="A3" s="38" t="s">
        <v>2</v>
      </c>
      <c r="B3" s="38" t="s">
        <v>3</v>
      </c>
      <c r="C3" s="38" t="s">
        <v>4</v>
      </c>
      <c r="D3" s="39"/>
      <c r="E3" s="38" t="s">
        <v>2</v>
      </c>
      <c r="F3" s="28" t="s">
        <v>3</v>
      </c>
      <c r="G3" s="28" t="s">
        <v>4</v>
      </c>
    </row>
    <row r="4" ht="18" customHeight="true" spans="1:7">
      <c r="A4" s="40" t="s">
        <v>57</v>
      </c>
      <c r="B4" s="41">
        <f>'赤坎寸金寸金&lt;第1批&gt;'!$J$54</f>
        <v>81.4375</v>
      </c>
      <c r="C4" s="40" t="str">
        <f>'赤坎寸金寸金&lt;第1批&gt;'!$J$56</f>
        <v>通过</v>
      </c>
      <c r="D4" s="42"/>
      <c r="E4" s="43" t="s">
        <v>21</v>
      </c>
      <c r="F4" s="44">
        <f>'经开泉庄龙潮&lt;第1批&gt;'!J54</f>
        <v>31.6875</v>
      </c>
      <c r="G4" s="43" t="str">
        <f>'经开泉庄龙潮&lt;第1批&gt;'!$J$56</f>
        <v>不通过</v>
      </c>
    </row>
    <row r="5" ht="18" customHeight="true" spans="1:7">
      <c r="A5" s="43" t="s">
        <v>48</v>
      </c>
      <c r="B5" s="44">
        <f>'赤坎调顺调港&lt;第1批&gt;'!$J$54</f>
        <v>46.8125</v>
      </c>
      <c r="C5" s="43" t="str">
        <f>'赤坎调顺调港&lt;第1批&gt;'!$J$56</f>
        <v>不通过</v>
      </c>
      <c r="D5" s="42"/>
      <c r="E5" s="43" t="s">
        <v>23</v>
      </c>
      <c r="F5" s="44">
        <f>'经开泉庄霞海&lt;第1批&gt;'!$J$54</f>
        <v>48.25</v>
      </c>
      <c r="G5" s="43" t="str">
        <f>'经开泉庄霞海&lt;第1批&gt;'!$J$56</f>
        <v>不通过</v>
      </c>
    </row>
    <row r="6" ht="18" customHeight="true" spans="1:7">
      <c r="A6" s="40" t="s">
        <v>58</v>
      </c>
      <c r="B6" s="41">
        <f>'赤坎民主兴盛&lt;第1批&gt;'!$J$54</f>
        <v>82.875</v>
      </c>
      <c r="C6" s="40" t="str">
        <f>'赤坎民主兴盛&lt;第1批&gt;'!$J$56</f>
        <v>通过</v>
      </c>
      <c r="D6" s="42"/>
      <c r="E6" s="40" t="s">
        <v>59</v>
      </c>
      <c r="F6" s="41">
        <f>'雷州雷城下河&lt;第1批&gt;'!$J$54</f>
        <v>89.6875</v>
      </c>
      <c r="G6" s="40" t="str">
        <f>'雷州雷城下河&lt;第1批&gt;'!$J$56</f>
        <v>良好</v>
      </c>
    </row>
    <row r="7" ht="18" customHeight="true" spans="1:7">
      <c r="A7" s="40" t="s">
        <v>60</v>
      </c>
      <c r="B7" s="41">
        <f>'赤坎南桥康顺&lt;第1批&gt;'!$J$54</f>
        <v>89.8125</v>
      </c>
      <c r="C7" s="40" t="str">
        <f>'赤坎南桥康顺&lt;第1批&gt;'!$J$56</f>
        <v>良好</v>
      </c>
      <c r="D7" s="42"/>
      <c r="E7" s="40" t="s">
        <v>61</v>
      </c>
      <c r="F7" s="41">
        <f>'雷州西湖上坡&lt;第1批&gt;'!$J$54</f>
        <v>84.8125</v>
      </c>
      <c r="G7" s="40" t="str">
        <f>'雷州西湖上坡&lt;第1批&gt;'!$J$56</f>
        <v>通过</v>
      </c>
    </row>
    <row r="8" ht="18" customHeight="true" spans="1:7">
      <c r="A8" s="43" t="s">
        <v>51</v>
      </c>
      <c r="B8" s="44">
        <f>'赤坎沙湾金沙湾&lt;第1批&gt;'!$J$54</f>
        <v>74.9375</v>
      </c>
      <c r="C8" s="43" t="str">
        <f>'赤坎沙湾金沙湾&lt;第1批&gt;'!$J$56</f>
        <v>不通过</v>
      </c>
      <c r="D8" s="42"/>
      <c r="E8" s="40" t="s">
        <v>62</v>
      </c>
      <c r="F8" s="41">
        <f>'雷州新城水店&lt;第1批&gt;'!$J$54</f>
        <v>87.9375</v>
      </c>
      <c r="G8" s="40" t="str">
        <f>'雷州新城水店&lt;第1批&gt;'!$J$56</f>
        <v>良好</v>
      </c>
    </row>
    <row r="9" ht="18" customHeight="true" spans="1:7">
      <c r="A9" s="40" t="s">
        <v>63</v>
      </c>
      <c r="B9" s="41">
        <f>'赤坎中华南方&lt;第1批&gt;'!$J$54</f>
        <v>93.5</v>
      </c>
      <c r="C9" s="40" t="str">
        <f>'霞山建设新村场&lt;第1批&gt;'!$J$56</f>
        <v>良好</v>
      </c>
      <c r="D9" s="42"/>
      <c r="E9" s="40" t="s">
        <v>64</v>
      </c>
      <c r="F9" s="41">
        <f>'雷州新城新城&lt;第1批&gt;'!$J$54</f>
        <v>89.0625</v>
      </c>
      <c r="G9" s="40" t="str">
        <f>'雷州新城新城&lt;第1批&gt;'!$J$56</f>
        <v>良好</v>
      </c>
    </row>
    <row r="10" ht="18" customHeight="true" spans="1:7">
      <c r="A10" s="43" t="s">
        <v>33</v>
      </c>
      <c r="B10" s="44">
        <f>'霞山爱国洪屋&lt;第1批&gt;'!$J$54</f>
        <v>78.875</v>
      </c>
      <c r="C10" s="43" t="str">
        <f>'霞山爱国洪屋&lt;第1批&gt;'!$J$56</f>
        <v>不通过</v>
      </c>
      <c r="D10" s="42"/>
      <c r="E10" s="40" t="s">
        <v>65</v>
      </c>
      <c r="F10" s="41">
        <f>'廉江城北冠利&lt;第1批&gt;'!$J$54</f>
        <v>86.125</v>
      </c>
      <c r="G10" s="40" t="str">
        <f>'廉江城北冠利&lt;第1批&gt;'!$J$56</f>
        <v>良好</v>
      </c>
    </row>
    <row r="11" ht="18" customHeight="true" spans="1:7">
      <c r="A11" s="43" t="s">
        <v>31</v>
      </c>
      <c r="B11" s="44">
        <f>'霞山爱国环湖&lt;第1批&gt;'!$J$54</f>
        <v>72.875</v>
      </c>
      <c r="C11" s="43" t="str">
        <f>'霞山爱国环湖&lt;第1批&gt;'!$J$56</f>
        <v>不通过</v>
      </c>
      <c r="D11" s="42"/>
      <c r="E11" s="40" t="s">
        <v>66</v>
      </c>
      <c r="F11" s="41">
        <f>'廉江罗州黄村&lt;第1批&gt;'!$J$54</f>
        <v>87.2125</v>
      </c>
      <c r="G11" s="40" t="str">
        <f>'廉江罗州黄村&lt;第1批&gt;'!$J$56</f>
        <v>良好</v>
      </c>
    </row>
    <row r="12" ht="18" customHeight="true" spans="1:7">
      <c r="A12" s="40" t="s">
        <v>67</v>
      </c>
      <c r="B12" s="41">
        <f>'霞山爱国人民东&lt;第1批&gt;'!$J$54</f>
        <v>88.3125</v>
      </c>
      <c r="C12" s="40" t="str">
        <f>'霞山爱国人民东&lt;第1批&gt;'!$J$56</f>
        <v>良好</v>
      </c>
      <c r="D12" s="42"/>
      <c r="E12" s="43" t="s">
        <v>24</v>
      </c>
      <c r="F12" s="44">
        <f>'吴川博铺水清&lt;第1批&gt;'!$J$54</f>
        <v>70.4375</v>
      </c>
      <c r="G12" s="43" t="str">
        <f>'吴川博铺水清&lt;第1批&gt;'!$J$56</f>
        <v>不通过</v>
      </c>
    </row>
    <row r="13" ht="18" customHeight="true" spans="1:7">
      <c r="A13" s="40" t="s">
        <v>68</v>
      </c>
      <c r="B13" s="41">
        <f>'霞山工农霞港&lt;第1批&gt;'!$J$54</f>
        <v>86.9375</v>
      </c>
      <c r="C13" s="40" t="str">
        <f>'霞山工农霞港&lt;第1批&gt;'!$J$56</f>
        <v>良好</v>
      </c>
      <c r="D13" s="42"/>
      <c r="E13" s="43" t="s">
        <v>26</v>
      </c>
      <c r="F13" s="44">
        <f>'吴川博铺香山&lt;第1批&gt;'!$J$54</f>
        <v>79.875</v>
      </c>
      <c r="G13" s="43" t="str">
        <f>'吴川博铺香山&lt;第1批&gt;'!$J$56</f>
        <v>不通过</v>
      </c>
    </row>
    <row r="14" ht="18" customHeight="true" spans="1:7">
      <c r="A14" s="40" t="s">
        <v>69</v>
      </c>
      <c r="B14" s="41">
        <f>'霞山海滨海宁&lt;第1批&gt;'!$J$54</f>
        <v>80.4375</v>
      </c>
      <c r="C14" s="40" t="str">
        <f>'霞山海滨海宁&lt;第1批&gt;'!$J$56</f>
        <v>通过</v>
      </c>
      <c r="D14" s="42"/>
      <c r="E14" s="43" t="s">
        <v>20</v>
      </c>
      <c r="F14" s="44">
        <f>'吴川大山江覃榜&lt;第1批&gt;'!$J$54</f>
        <v>48.4375</v>
      </c>
      <c r="G14" s="43" t="str">
        <f>'吴川大山江覃榜&lt;第1批&gt;'!$J$56</f>
        <v>不通过</v>
      </c>
    </row>
    <row r="15" ht="18" customHeight="true" spans="1:7">
      <c r="A15" s="40" t="s">
        <v>70</v>
      </c>
      <c r="B15" s="41">
        <f>'霞山建设新村场&lt;第1批&gt;'!$J$54</f>
        <v>85.9375</v>
      </c>
      <c r="C15" s="40" t="str">
        <f>'霞山建设新村场&lt;第1批&gt;'!$J$56</f>
        <v>良好</v>
      </c>
      <c r="D15" s="42"/>
      <c r="E15" s="40" t="s">
        <v>71</v>
      </c>
      <c r="F15" s="41">
        <f>'吴川海滨新兴&lt;第1批&gt;'!$J$54</f>
        <v>83.625</v>
      </c>
      <c r="G15" s="40" t="str">
        <f>'吴川海滨新兴&lt;第1批&gt;'!$J$56</f>
        <v>通过</v>
      </c>
    </row>
    <row r="16" ht="18" customHeight="true" spans="1:7">
      <c r="A16" s="40" t="s">
        <v>72</v>
      </c>
      <c r="B16" s="41">
        <f>'霞山解放文体&lt;第1批&gt;'!$J$54</f>
        <v>94.625</v>
      </c>
      <c r="C16" s="40" t="str">
        <f>'霞山建设新村场&lt;第1批&gt;'!$J$56</f>
        <v>良好</v>
      </c>
      <c r="D16" s="42"/>
      <c r="E16" s="47" t="s">
        <v>12</v>
      </c>
      <c r="F16" s="44">
        <f>'吴川梅菉解放&lt;第1批&gt;'!$J$54</f>
        <v>75.5</v>
      </c>
      <c r="G16" s="43" t="str">
        <f>'吴川梅菉解放&lt;第1批&gt;'!$J$56</f>
        <v>不通过</v>
      </c>
    </row>
    <row r="17" ht="18" customHeight="true" spans="1:7">
      <c r="A17" s="43" t="s">
        <v>73</v>
      </c>
      <c r="B17" s="44">
        <f>'霞山新园录溪&lt;第1批&gt;'!$J$54</f>
        <v>55.625</v>
      </c>
      <c r="C17" s="43" t="str">
        <f>'霞山新园录溪&lt;第1批&gt;'!$J$56</f>
        <v>不通过</v>
      </c>
      <c r="D17" s="42"/>
      <c r="E17" s="47" t="s">
        <v>74</v>
      </c>
      <c r="F17" s="41">
        <f>'吴川梅菉梅岭&lt;第1批&gt;'!$J$54</f>
        <v>85.25</v>
      </c>
      <c r="G17" s="40" t="str">
        <f>'吴川梅菉梅岭&lt;第1批&gt;'!$J$56</f>
        <v>良好</v>
      </c>
    </row>
    <row r="18" ht="18" customHeight="true" spans="1:7">
      <c r="A18" s="43" t="s">
        <v>75</v>
      </c>
      <c r="B18" s="44">
        <f>'霞山新园人民中&lt;第1批&gt;'!$J$54</f>
        <v>4.75</v>
      </c>
      <c r="C18" s="43" t="str">
        <f>'霞山新园人民中&lt;第1批&gt;'!$J$56</f>
        <v>不通过</v>
      </c>
      <c r="D18" s="42"/>
      <c r="E18" s="47" t="s">
        <v>76</v>
      </c>
      <c r="F18" s="44">
        <f>'吴川梅菉新文&lt;第1批&gt;'!$J$54</f>
        <v>75.8125</v>
      </c>
      <c r="G18" s="43" t="str">
        <f>'吴川梅菉新文&lt;第1批&gt;'!$J$56</f>
        <v>不通过</v>
      </c>
    </row>
    <row r="19" ht="18" customHeight="true" spans="1:7">
      <c r="A19" s="43" t="s">
        <v>77</v>
      </c>
      <c r="B19" s="44">
        <f>'霞山新园文登&lt;第1批&gt;'!$J$54</f>
        <v>42.875</v>
      </c>
      <c r="C19" s="43" t="str">
        <f>'霞山新园文登&lt;第1批&gt;'!$J$56</f>
        <v>不通过</v>
      </c>
      <c r="D19" s="42"/>
      <c r="E19" s="47" t="s">
        <v>78</v>
      </c>
      <c r="F19" s="41">
        <f>'吴川梅菉沿江&lt;第1批&gt;'!$J$54</f>
        <v>82.1875</v>
      </c>
      <c r="G19" s="40" t="str">
        <f>'吴川梅菉沿江&lt;第1批&gt;'!$J$56</f>
        <v>通过</v>
      </c>
    </row>
    <row r="20" ht="18" customHeight="true" spans="1:7">
      <c r="A20" s="43" t="s">
        <v>49</v>
      </c>
      <c r="B20" s="44">
        <f>'坡头麻斜麻斜&lt;第1批&gt;'!$J$54</f>
        <v>77.9375</v>
      </c>
      <c r="C20" s="43" t="str">
        <f>'坡头麻斜麻斜&lt;第1批&gt;'!$J$56</f>
        <v>不通过</v>
      </c>
      <c r="D20" s="42"/>
      <c r="E20" s="43" t="s">
        <v>79</v>
      </c>
      <c r="F20" s="44">
        <f>'吴川塘尾高杨&lt;第1批&gt;'!$J$54</f>
        <v>46.1875</v>
      </c>
      <c r="G20" s="43" t="str">
        <f>'吴川塘尾高杨&lt;第1批&gt;'!$J$56</f>
        <v>不通过</v>
      </c>
    </row>
    <row r="21" ht="18" customHeight="true" spans="1:7">
      <c r="A21" s="40" t="s">
        <v>80</v>
      </c>
      <c r="B21" s="41">
        <f>'坡头南调海盛&lt;第1批&gt;'!$J$54</f>
        <v>83.8125</v>
      </c>
      <c r="C21" s="40" t="str">
        <f>'坡头南调海盛&lt;第1批&gt;'!$J$56</f>
        <v>通过</v>
      </c>
      <c r="D21" s="42"/>
      <c r="E21" s="43" t="s">
        <v>81</v>
      </c>
      <c r="F21" s="44">
        <f>'吴川塘尾新城&lt;第1批&gt;'!$J$54</f>
        <v>34.75</v>
      </c>
      <c r="G21" s="43" t="str">
        <f>'吴川塘尾新城&lt;第1批&gt;'!$J$56</f>
        <v>不通过</v>
      </c>
    </row>
    <row r="22" ht="18" customHeight="true" spans="1:7">
      <c r="A22" s="43" t="s">
        <v>50</v>
      </c>
      <c r="B22" s="44">
        <f>'坡头南调海旺&lt;第1批&gt;'!$J$54</f>
        <v>79.4375</v>
      </c>
      <c r="C22" s="43" t="str">
        <f>'坡头南调海旺&lt;第1批&gt;'!$J$56</f>
        <v>不通过</v>
      </c>
      <c r="D22" s="42"/>
      <c r="E22" s="40" t="s">
        <v>82</v>
      </c>
      <c r="F22" s="41">
        <f>'霞山解放民享西二&lt;第2批&gt;'!$I$54</f>
        <v>92.7857142857143</v>
      </c>
      <c r="G22" s="40" t="str">
        <f>'霞山解放民享西二&lt;第2批&gt;'!$I$56</f>
        <v>良好</v>
      </c>
    </row>
    <row r="23" ht="18" customHeight="true" spans="1:7">
      <c r="A23" s="40" t="s">
        <v>83</v>
      </c>
      <c r="B23" s="41">
        <f>'坡头南调海油&lt;第1批&gt;'!$J$54</f>
        <v>84.5625</v>
      </c>
      <c r="C23" s="40" t="str">
        <f>'坡头南调海油&lt;第1批&gt;'!$J$56</f>
        <v>通过</v>
      </c>
      <c r="D23" s="42"/>
      <c r="E23" s="40" t="s">
        <v>84</v>
      </c>
      <c r="F23" s="41">
        <f>'遂溪遂城农林&lt;第1批&gt;'!$J$54</f>
        <v>83.1875</v>
      </c>
      <c r="G23" s="40" t="str">
        <f>'遂溪遂城农林&lt;第1批&gt;'!$J$56</f>
        <v>通过</v>
      </c>
    </row>
    <row r="24" ht="18" customHeight="true" spans="1:7">
      <c r="A24" s="43" t="s">
        <v>25</v>
      </c>
      <c r="B24" s="44">
        <f>'经开乐华观海&lt;第1批&gt;'!$J$54</f>
        <v>73.3125</v>
      </c>
      <c r="C24" s="43" t="str">
        <f>'经开乐华观海&lt;第1批&gt;'!$J$56</f>
        <v>不通过</v>
      </c>
      <c r="D24" s="42"/>
      <c r="E24" s="40" t="s">
        <v>85</v>
      </c>
      <c r="F24" s="41">
        <f>'遂溪遂城中山&lt;第1批&gt;'!$J$54</f>
        <v>83.5625</v>
      </c>
      <c r="G24" s="40" t="str">
        <f>'遂溪遂城中山&lt;第1批&gt;'!$J$56</f>
        <v>通过</v>
      </c>
    </row>
    <row r="25" ht="18" customHeight="true" spans="1:7">
      <c r="A25" s="40" t="s">
        <v>86</v>
      </c>
      <c r="B25" s="41">
        <f>'经开乐华明哲&lt;第1批&gt;'!$J$54</f>
        <v>81</v>
      </c>
      <c r="C25" s="40" t="str">
        <f>'经开乐华明哲&lt;第1批&gt;'!$J$56</f>
        <v>通过</v>
      </c>
      <c r="D25" s="42"/>
      <c r="E25" s="43" t="s">
        <v>87</v>
      </c>
      <c r="F25" s="44">
        <f>'霞山工农岭南&lt;第2批&gt;'!$I$54</f>
        <v>78.5</v>
      </c>
      <c r="G25" s="43" t="str">
        <f>'霞山工农岭南&lt;第2批&gt;'!$I$56</f>
        <v>不通过</v>
      </c>
    </row>
    <row r="26" ht="9" customHeight="true" spans="1:7">
      <c r="A26" s="35"/>
      <c r="B26" s="35"/>
      <c r="C26" s="35"/>
      <c r="D26" s="37"/>
      <c r="E26" s="37"/>
      <c r="F26" s="37"/>
      <c r="G26" s="37"/>
    </row>
    <row r="27" ht="22.95" customHeight="true" spans="1:7">
      <c r="A27" s="45" t="s">
        <v>41</v>
      </c>
      <c r="B27" s="45"/>
      <c r="C27" s="45"/>
      <c r="D27" s="45"/>
      <c r="E27" s="45"/>
      <c r="F27" s="45"/>
      <c r="G27" s="45"/>
    </row>
    <row r="28" ht="22.95" customHeight="true" spans="1:7">
      <c r="A28" s="45" t="s">
        <v>42</v>
      </c>
      <c r="B28" s="45"/>
      <c r="C28" s="45"/>
      <c r="D28" s="45"/>
      <c r="E28" s="45"/>
      <c r="F28" s="45"/>
      <c r="G28" s="45"/>
    </row>
    <row r="29" ht="22.95" customHeight="true" spans="1:7">
      <c r="A29" s="45" t="s">
        <v>43</v>
      </c>
      <c r="B29" s="45"/>
      <c r="C29" s="45"/>
      <c r="D29" s="45"/>
      <c r="E29" s="45"/>
      <c r="F29" s="45"/>
      <c r="G29" s="45"/>
    </row>
    <row r="30" ht="16.95" customHeight="true"/>
    <row r="31" ht="16.95" customHeight="true"/>
    <row r="32" ht="16.95" customHeight="true" spans="1:7">
      <c r="A32" s="46" t="s">
        <v>88</v>
      </c>
      <c r="B32" s="46"/>
      <c r="C32" s="46"/>
      <c r="D32" s="46"/>
      <c r="E32" s="46"/>
      <c r="F32" s="46"/>
      <c r="G32" s="46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37"/>
      <c r="B46" s="37"/>
      <c r="C46" s="37"/>
    </row>
    <row r="47" ht="16.95" customHeight="true" spans="1:3">
      <c r="A47" s="45"/>
      <c r="B47" s="45"/>
      <c r="C47" s="45"/>
    </row>
    <row r="48" spans="1:3">
      <c r="A48" s="45"/>
      <c r="B48" s="45"/>
      <c r="C48" s="45"/>
    </row>
    <row r="49" spans="1:3">
      <c r="A49" s="45"/>
      <c r="B49" s="45"/>
      <c r="C49" s="45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4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1.5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1</v>
      </c>
      <c r="I10" s="9">
        <v>1</v>
      </c>
      <c r="J10" s="9">
        <v>3</v>
      </c>
      <c r="K10" s="9">
        <v>1.5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2</v>
      </c>
      <c r="G27" s="9">
        <v>3</v>
      </c>
      <c r="H27" s="9">
        <v>3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91.5</v>
      </c>
      <c r="D46" s="9">
        <f t="shared" si="2"/>
        <v>96</v>
      </c>
      <c r="E46" s="9">
        <f t="shared" si="2"/>
        <v>98</v>
      </c>
      <c r="F46" s="9">
        <f t="shared" si="2"/>
        <v>95</v>
      </c>
      <c r="G46" s="9">
        <f t="shared" si="2"/>
        <v>95</v>
      </c>
      <c r="H46" s="9">
        <f t="shared" si="2"/>
        <v>95</v>
      </c>
      <c r="I46" s="9">
        <f t="shared" si="2"/>
        <v>94</v>
      </c>
      <c r="J46" s="9">
        <f t="shared" si="2"/>
        <v>98</v>
      </c>
      <c r="K46" s="9">
        <f t="shared" si="2"/>
        <v>84.5</v>
      </c>
      <c r="L46" s="9">
        <f t="shared" si="2"/>
        <v>91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4.5</v>
      </c>
      <c r="D48" s="14">
        <f t="shared" si="3"/>
        <v>0</v>
      </c>
      <c r="E48" s="14">
        <f t="shared" si="3"/>
        <v>-2</v>
      </c>
      <c r="F48" s="14">
        <f t="shared" si="3"/>
        <v>1</v>
      </c>
      <c r="G48" s="14">
        <f t="shared" si="3"/>
        <v>1</v>
      </c>
      <c r="H48" s="14">
        <f t="shared" si="3"/>
        <v>1</v>
      </c>
      <c r="I48" s="14">
        <f t="shared" si="3"/>
        <v>2</v>
      </c>
      <c r="J48" s="14">
        <f t="shared" si="3"/>
        <v>-2</v>
      </c>
      <c r="K48" s="14">
        <f t="shared" si="3"/>
        <v>11.5</v>
      </c>
      <c r="L48" s="14">
        <f t="shared" si="3"/>
        <v>5</v>
      </c>
    </row>
    <row r="54" spans="9:10">
      <c r="I54" s="15" t="s">
        <v>139</v>
      </c>
      <c r="J54" s="16">
        <f>(SUM(C46:L46)-MAX(C46:L46)-MIN(C46:L46))/8</f>
        <v>94.4375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1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1.5</v>
      </c>
      <c r="J10" s="9">
        <v>3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0</v>
      </c>
      <c r="H14" s="9">
        <v>0</v>
      </c>
      <c r="I14" s="9">
        <v>2</v>
      </c>
      <c r="J14" s="9">
        <v>2</v>
      </c>
      <c r="K14" s="9">
        <v>2</v>
      </c>
      <c r="L14" s="9">
        <v>0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1.5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0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0</v>
      </c>
      <c r="H32" s="9">
        <v>1</v>
      </c>
      <c r="I32" s="9">
        <v>1</v>
      </c>
      <c r="J32" s="9">
        <v>1</v>
      </c>
      <c r="K32" s="9">
        <v>0</v>
      </c>
      <c r="L32" s="9">
        <v>0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2</v>
      </c>
      <c r="E39" s="9">
        <v>3</v>
      </c>
      <c r="F39" s="9">
        <v>3</v>
      </c>
      <c r="G39" s="9">
        <v>2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2</v>
      </c>
      <c r="I42" s="9">
        <v>4</v>
      </c>
      <c r="J42" s="9">
        <v>4</v>
      </c>
      <c r="K42" s="9">
        <v>4</v>
      </c>
      <c r="L42" s="9">
        <v>1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1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91</v>
      </c>
      <c r="D46" s="9">
        <f t="shared" si="2"/>
        <v>94</v>
      </c>
      <c r="E46" s="9">
        <f t="shared" si="2"/>
        <v>96</v>
      </c>
      <c r="F46" s="9">
        <f t="shared" si="2"/>
        <v>92</v>
      </c>
      <c r="G46" s="9">
        <f t="shared" si="2"/>
        <v>90.5</v>
      </c>
      <c r="H46" s="9">
        <f t="shared" si="2"/>
        <v>89</v>
      </c>
      <c r="I46" s="9">
        <f t="shared" si="2"/>
        <v>92.5</v>
      </c>
      <c r="J46" s="9">
        <f t="shared" si="2"/>
        <v>96</v>
      </c>
      <c r="K46" s="9">
        <f t="shared" si="2"/>
        <v>83</v>
      </c>
      <c r="L46" s="9">
        <f t="shared" si="2"/>
        <v>84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5</v>
      </c>
      <c r="D48" s="14">
        <f t="shared" si="3"/>
        <v>2</v>
      </c>
      <c r="E48" s="14">
        <f t="shared" si="3"/>
        <v>0</v>
      </c>
      <c r="F48" s="14">
        <f t="shared" si="3"/>
        <v>4</v>
      </c>
      <c r="G48" s="14">
        <f t="shared" si="3"/>
        <v>5.5</v>
      </c>
      <c r="H48" s="14">
        <f t="shared" si="3"/>
        <v>7</v>
      </c>
      <c r="I48" s="14">
        <f t="shared" si="3"/>
        <v>3.5</v>
      </c>
      <c r="J48" s="14">
        <f t="shared" si="3"/>
        <v>0</v>
      </c>
      <c r="K48" s="14">
        <f t="shared" si="3"/>
        <v>13</v>
      </c>
      <c r="L48" s="14">
        <f t="shared" si="3"/>
        <v>12</v>
      </c>
    </row>
    <row r="54" spans="9:10">
      <c r="I54" s="15" t="s">
        <v>139</v>
      </c>
      <c r="J54" s="16">
        <f>(SUM(C46:L46)-MAX(C46:L46)-MIN(C46:L46))/8</f>
        <v>91.125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2</v>
      </c>
      <c r="D3" s="9">
        <v>2</v>
      </c>
      <c r="E3" s="9">
        <v>2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1</v>
      </c>
      <c r="L3" s="9">
        <v>2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1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</v>
      </c>
      <c r="D10" s="9">
        <v>0</v>
      </c>
      <c r="E10" s="9">
        <v>2.5</v>
      </c>
      <c r="F10" s="9">
        <v>2.5</v>
      </c>
      <c r="G10" s="9">
        <v>2.5</v>
      </c>
      <c r="H10" s="9">
        <v>2.5</v>
      </c>
      <c r="I10" s="9">
        <v>2</v>
      </c>
      <c r="J10" s="9">
        <v>2.5</v>
      </c>
      <c r="K10" s="9">
        <v>2.5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1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1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3</v>
      </c>
      <c r="G27" s="9">
        <v>2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1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2</v>
      </c>
      <c r="F35" s="9">
        <v>2</v>
      </c>
      <c r="G35" s="9">
        <v>6</v>
      </c>
      <c r="H35" s="9">
        <v>2</v>
      </c>
      <c r="I35" s="9">
        <v>2</v>
      </c>
      <c r="J35" s="9">
        <v>2</v>
      </c>
      <c r="K35" s="9">
        <v>2</v>
      </c>
      <c r="L35" s="9">
        <v>4</v>
      </c>
      <c r="M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9">
        <v>1</v>
      </c>
      <c r="E36" s="9">
        <v>6</v>
      </c>
      <c r="F36" s="9">
        <v>6</v>
      </c>
      <c r="G36" s="9">
        <v>2</v>
      </c>
      <c r="H36" s="9">
        <v>3</v>
      </c>
      <c r="I36" s="9">
        <v>4</v>
      </c>
      <c r="J36" s="9">
        <v>6</v>
      </c>
      <c r="K36" s="9">
        <v>1</v>
      </c>
      <c r="L36" s="9">
        <v>1</v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2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2</v>
      </c>
      <c r="L42" s="9">
        <v>1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80.5</v>
      </c>
      <c r="D46" s="9">
        <f t="shared" si="2"/>
        <v>81.5</v>
      </c>
      <c r="E46" s="9">
        <f t="shared" si="2"/>
        <v>89</v>
      </c>
      <c r="F46" s="9">
        <f t="shared" si="2"/>
        <v>93.5</v>
      </c>
      <c r="G46" s="9">
        <f t="shared" si="2"/>
        <v>87</v>
      </c>
      <c r="H46" s="9">
        <f t="shared" si="2"/>
        <v>88.5</v>
      </c>
      <c r="I46" s="9">
        <f t="shared" si="2"/>
        <v>89</v>
      </c>
      <c r="J46" s="9">
        <f t="shared" si="2"/>
        <v>91</v>
      </c>
      <c r="K46" s="9">
        <f t="shared" si="2"/>
        <v>75</v>
      </c>
      <c r="L46" s="9">
        <f t="shared" si="2"/>
        <v>75.5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15.5</v>
      </c>
      <c r="D48" s="14">
        <f t="shared" si="3"/>
        <v>14.5</v>
      </c>
      <c r="E48" s="14">
        <f t="shared" si="3"/>
        <v>7</v>
      </c>
      <c r="F48" s="14">
        <f t="shared" si="3"/>
        <v>2.5</v>
      </c>
      <c r="G48" s="14">
        <f t="shared" si="3"/>
        <v>9</v>
      </c>
      <c r="H48" s="14">
        <f t="shared" si="3"/>
        <v>7.5</v>
      </c>
      <c r="I48" s="14">
        <f t="shared" si="3"/>
        <v>7</v>
      </c>
      <c r="J48" s="14">
        <f t="shared" si="3"/>
        <v>5</v>
      </c>
      <c r="K48" s="14">
        <f t="shared" si="3"/>
        <v>21</v>
      </c>
      <c r="L48" s="14">
        <f t="shared" si="3"/>
        <v>20.5</v>
      </c>
    </row>
    <row r="54" spans="9:10">
      <c r="I54" s="15" t="s">
        <v>139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2.5</v>
      </c>
      <c r="E10" s="9">
        <v>1</v>
      </c>
      <c r="F10" s="9">
        <v>2.5</v>
      </c>
      <c r="G10" s="9">
        <v>1</v>
      </c>
      <c r="H10" s="9">
        <v>2.5</v>
      </c>
      <c r="I10" s="9">
        <v>2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</v>
      </c>
      <c r="F11" s="9">
        <v>1.5</v>
      </c>
      <c r="G11" s="9">
        <v>1.5</v>
      </c>
      <c r="H11" s="9">
        <v>1.5</v>
      </c>
      <c r="I11" s="9">
        <v>1.5</v>
      </c>
      <c r="J11" s="9">
        <v>1</v>
      </c>
      <c r="K11" s="9">
        <v>1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0.5</v>
      </c>
      <c r="F17" s="9">
        <v>1</v>
      </c>
      <c r="G17" s="9">
        <v>1</v>
      </c>
      <c r="H17" s="9">
        <v>0.5</v>
      </c>
      <c r="I17" s="9">
        <v>1</v>
      </c>
      <c r="J17" s="9">
        <v>0.5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1</v>
      </c>
      <c r="J25" s="9">
        <v>0</v>
      </c>
      <c r="K25" s="9">
        <v>1</v>
      </c>
      <c r="L25" s="9">
        <v>1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1.5</v>
      </c>
      <c r="J29" s="9">
        <v>2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4</v>
      </c>
      <c r="G35" s="9">
        <v>4</v>
      </c>
      <c r="H35" s="9">
        <v>4</v>
      </c>
      <c r="I35" s="9">
        <v>4</v>
      </c>
      <c r="J35" s="9">
        <v>4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4</v>
      </c>
      <c r="G41" s="9">
        <v>3</v>
      </c>
      <c r="H41" s="9">
        <v>3</v>
      </c>
      <c r="I41" s="9">
        <v>4</v>
      </c>
      <c r="J41" s="9">
        <v>4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0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1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79.5</v>
      </c>
      <c r="D46" s="9">
        <f t="shared" si="2"/>
        <v>81</v>
      </c>
      <c r="E46" s="9">
        <f t="shared" si="2"/>
        <v>79</v>
      </c>
      <c r="F46" s="9">
        <f t="shared" si="2"/>
        <v>85.5</v>
      </c>
      <c r="G46" s="9">
        <f t="shared" si="2"/>
        <v>79.5</v>
      </c>
      <c r="H46" s="9">
        <f t="shared" si="2"/>
        <v>84</v>
      </c>
      <c r="I46" s="9">
        <f t="shared" si="2"/>
        <v>86</v>
      </c>
      <c r="J46" s="9">
        <f t="shared" si="2"/>
        <v>83</v>
      </c>
      <c r="K46" s="9">
        <f t="shared" si="2"/>
        <v>70</v>
      </c>
      <c r="L46" s="9">
        <f t="shared" si="2"/>
        <v>72.5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16.5</v>
      </c>
      <c r="D48" s="14">
        <f t="shared" si="3"/>
        <v>15</v>
      </c>
      <c r="E48" s="14">
        <f t="shared" si="3"/>
        <v>17</v>
      </c>
      <c r="F48" s="14">
        <f t="shared" si="3"/>
        <v>10.5</v>
      </c>
      <c r="G48" s="14">
        <f t="shared" si="3"/>
        <v>16.5</v>
      </c>
      <c r="H48" s="14">
        <f t="shared" si="3"/>
        <v>12</v>
      </c>
      <c r="I48" s="14">
        <f t="shared" si="3"/>
        <v>10</v>
      </c>
      <c r="J48" s="14">
        <f t="shared" si="3"/>
        <v>13</v>
      </c>
      <c r="K48" s="14">
        <f t="shared" si="3"/>
        <v>26</v>
      </c>
      <c r="L48" s="14">
        <f t="shared" si="3"/>
        <v>23.5</v>
      </c>
    </row>
    <row r="54" spans="9:10">
      <c r="I54" s="15" t="s">
        <v>139</v>
      </c>
      <c r="J54" s="16">
        <f>(SUM(C46:L46)-MAX(C46:L46)-MIN(C46:L46))/8</f>
        <v>80.5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L44" sqref="L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2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2</v>
      </c>
      <c r="G10" s="9">
        <v>2</v>
      </c>
      <c r="H10" s="9">
        <v>2</v>
      </c>
      <c r="I10" s="9">
        <v>1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1.5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0.5</v>
      </c>
      <c r="G18" s="9">
        <v>0</v>
      </c>
      <c r="H18" s="9">
        <v>0.5</v>
      </c>
      <c r="I18" s="9">
        <v>0.5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0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0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2</v>
      </c>
      <c r="H25" s="9">
        <v>2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</v>
      </c>
      <c r="E27" s="9">
        <v>1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0.5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5</v>
      </c>
      <c r="G35" s="9">
        <v>5</v>
      </c>
      <c r="H35" s="9">
        <v>5</v>
      </c>
      <c r="I35" s="9">
        <v>5</v>
      </c>
      <c r="J35" s="9">
        <v>4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0</v>
      </c>
      <c r="L36" s="9">
        <v>0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2</v>
      </c>
      <c r="D41" s="9">
        <v>2</v>
      </c>
      <c r="E41" s="9">
        <v>2</v>
      </c>
      <c r="F41" s="9">
        <v>3</v>
      </c>
      <c r="G41" s="9">
        <v>2</v>
      </c>
      <c r="H41" s="9">
        <v>2</v>
      </c>
      <c r="I41" s="9">
        <v>3</v>
      </c>
      <c r="J41" s="9">
        <v>2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2</v>
      </c>
      <c r="E42" s="9">
        <v>2</v>
      </c>
      <c r="F42" s="9">
        <v>4</v>
      </c>
      <c r="G42" s="9">
        <v>2</v>
      </c>
      <c r="H42" s="9">
        <v>2</v>
      </c>
      <c r="I42" s="9">
        <v>4</v>
      </c>
      <c r="J42" s="9">
        <v>2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1</v>
      </c>
      <c r="F44" s="9">
        <v>3</v>
      </c>
      <c r="G44" s="9">
        <v>1</v>
      </c>
      <c r="H44" s="9">
        <v>3</v>
      </c>
      <c r="I44" s="9">
        <v>1</v>
      </c>
      <c r="J44" s="9">
        <v>1</v>
      </c>
      <c r="K44" s="9">
        <v>0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1</v>
      </c>
      <c r="E45" s="9">
        <v>1</v>
      </c>
      <c r="F45" s="9">
        <v>3</v>
      </c>
      <c r="G45" s="9">
        <v>1</v>
      </c>
      <c r="H45" s="9">
        <v>3</v>
      </c>
      <c r="I45" s="9">
        <v>2</v>
      </c>
      <c r="J45" s="9">
        <v>1</v>
      </c>
      <c r="K45" s="9">
        <v>0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72.5</v>
      </c>
      <c r="D46" s="9">
        <f t="shared" si="2"/>
        <v>71</v>
      </c>
      <c r="E46" s="9">
        <f t="shared" si="2"/>
        <v>73.5</v>
      </c>
      <c r="F46" s="9">
        <f t="shared" si="2"/>
        <v>83</v>
      </c>
      <c r="G46" s="9">
        <f t="shared" si="2"/>
        <v>77.5</v>
      </c>
      <c r="H46" s="9">
        <f t="shared" si="2"/>
        <v>83</v>
      </c>
      <c r="I46" s="9">
        <f t="shared" si="2"/>
        <v>82</v>
      </c>
      <c r="J46" s="9">
        <f t="shared" si="2"/>
        <v>72.5</v>
      </c>
      <c r="K46" s="9">
        <f t="shared" si="2"/>
        <v>70.5</v>
      </c>
      <c r="L46" s="9">
        <f t="shared" si="2"/>
        <v>74.5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23.5</v>
      </c>
      <c r="D48" s="14">
        <f t="shared" si="3"/>
        <v>25</v>
      </c>
      <c r="E48" s="14">
        <f t="shared" si="3"/>
        <v>22.5</v>
      </c>
      <c r="F48" s="14">
        <f t="shared" si="3"/>
        <v>13</v>
      </c>
      <c r="G48" s="14">
        <f t="shared" si="3"/>
        <v>18.5</v>
      </c>
      <c r="H48" s="14">
        <f t="shared" si="3"/>
        <v>13</v>
      </c>
      <c r="I48" s="14">
        <f t="shared" si="3"/>
        <v>14</v>
      </c>
      <c r="J48" s="14">
        <f t="shared" si="3"/>
        <v>23.5</v>
      </c>
      <c r="K48" s="14">
        <f t="shared" si="3"/>
        <v>25.5</v>
      </c>
      <c r="L48" s="14">
        <f t="shared" si="3"/>
        <v>21.5</v>
      </c>
    </row>
    <row r="54" spans="9:10">
      <c r="I54" s="15" t="s">
        <v>139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2</v>
      </c>
      <c r="F7" s="9">
        <v>3</v>
      </c>
      <c r="G7" s="9">
        <v>3</v>
      </c>
      <c r="H7" s="9">
        <v>3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1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2.5</v>
      </c>
      <c r="D13" s="9">
        <v>2</v>
      </c>
      <c r="E13" s="9">
        <v>1</v>
      </c>
      <c r="F13" s="9">
        <v>2.5</v>
      </c>
      <c r="G13" s="9">
        <v>2</v>
      </c>
      <c r="H13" s="9">
        <v>1</v>
      </c>
      <c r="I13" s="9">
        <v>2.5</v>
      </c>
      <c r="J13" s="9">
        <v>2</v>
      </c>
      <c r="K13" s="9">
        <v>1</v>
      </c>
      <c r="L13" s="9">
        <v>1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1</v>
      </c>
      <c r="F15" s="9">
        <v>2</v>
      </c>
      <c r="G15" s="9">
        <v>1</v>
      </c>
      <c r="H15" s="9">
        <v>2</v>
      </c>
      <c r="I15" s="9">
        <v>1.5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0.5</v>
      </c>
      <c r="F20" s="9">
        <v>1.5</v>
      </c>
      <c r="G20" s="9">
        <v>0.5</v>
      </c>
      <c r="H20" s="9">
        <v>0.5</v>
      </c>
      <c r="I20" s="9">
        <v>1.5</v>
      </c>
      <c r="J20" s="9">
        <v>0.5</v>
      </c>
      <c r="K20" s="9">
        <v>0.5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0.5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2.5</v>
      </c>
      <c r="E27" s="9">
        <v>2.5</v>
      </c>
      <c r="F27" s="9">
        <v>1.5</v>
      </c>
      <c r="G27" s="9">
        <v>2.5</v>
      </c>
      <c r="H27" s="9">
        <v>2</v>
      </c>
      <c r="I27" s="9">
        <v>2.5</v>
      </c>
      <c r="J27" s="9">
        <v>2.5</v>
      </c>
      <c r="K27" s="9">
        <v>2.5</v>
      </c>
      <c r="L27" s="9">
        <v>2.5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2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0.5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0.5</v>
      </c>
      <c r="L30" s="9">
        <v>0.5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4</v>
      </c>
      <c r="F35" s="9">
        <v>4</v>
      </c>
      <c r="G35" s="9">
        <v>4</v>
      </c>
      <c r="H35" s="9">
        <v>4</v>
      </c>
      <c r="I35" s="9">
        <v>4</v>
      </c>
      <c r="J35" s="9">
        <v>2</v>
      </c>
      <c r="K35" s="9">
        <v>2</v>
      </c>
      <c r="L35" s="9">
        <v>2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1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1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2.5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77</v>
      </c>
      <c r="D46" s="9">
        <f t="shared" si="2"/>
        <v>83.5</v>
      </c>
      <c r="E46" s="9">
        <f t="shared" si="2"/>
        <v>83.5</v>
      </c>
      <c r="F46" s="9">
        <f t="shared" si="2"/>
        <v>87</v>
      </c>
      <c r="G46" s="9">
        <f t="shared" si="2"/>
        <v>83</v>
      </c>
      <c r="H46" s="9">
        <f t="shared" si="2"/>
        <v>86</v>
      </c>
      <c r="I46" s="9">
        <f t="shared" si="2"/>
        <v>84</v>
      </c>
      <c r="J46" s="9">
        <f t="shared" si="2"/>
        <v>83.5</v>
      </c>
      <c r="K46" s="9">
        <f t="shared" si="2"/>
        <v>68</v>
      </c>
      <c r="L46" s="9">
        <f t="shared" si="2"/>
        <v>71.5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19</v>
      </c>
      <c r="D48" s="14">
        <f t="shared" si="3"/>
        <v>12.5</v>
      </c>
      <c r="E48" s="14">
        <f t="shared" si="3"/>
        <v>12.5</v>
      </c>
      <c r="F48" s="14">
        <f t="shared" si="3"/>
        <v>9</v>
      </c>
      <c r="G48" s="14">
        <f t="shared" si="3"/>
        <v>13</v>
      </c>
      <c r="H48" s="14">
        <f t="shared" si="3"/>
        <v>10</v>
      </c>
      <c r="I48" s="14">
        <f t="shared" si="3"/>
        <v>12</v>
      </c>
      <c r="J48" s="14">
        <f t="shared" si="3"/>
        <v>12.5</v>
      </c>
      <c r="K48" s="14">
        <f t="shared" si="3"/>
        <v>28</v>
      </c>
      <c r="L48" s="14">
        <f t="shared" si="3"/>
        <v>24.5</v>
      </c>
    </row>
    <row r="54" spans="9:10">
      <c r="I54" s="15" t="s">
        <v>139</v>
      </c>
      <c r="J54" s="16">
        <f>(SUM(C46:L46)-MAX(C46:L46)-MIN(C46:L46))/8</f>
        <v>81.5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1.5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2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1.5</v>
      </c>
      <c r="H20" s="9">
        <v>1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2</v>
      </c>
      <c r="E27" s="9">
        <v>3</v>
      </c>
      <c r="F27" s="9">
        <v>1.5</v>
      </c>
      <c r="G27" s="9">
        <v>3</v>
      </c>
      <c r="H27" s="9">
        <v>2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0.5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5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89.5</v>
      </c>
      <c r="D46" s="9">
        <f t="shared" si="2"/>
        <v>93</v>
      </c>
      <c r="E46" s="9">
        <f t="shared" si="2"/>
        <v>97</v>
      </c>
      <c r="F46" s="9">
        <f t="shared" si="2"/>
        <v>93.5</v>
      </c>
      <c r="G46" s="9">
        <f t="shared" si="2"/>
        <v>96.5</v>
      </c>
      <c r="H46" s="9">
        <f t="shared" si="2"/>
        <v>95</v>
      </c>
      <c r="I46" s="9">
        <f t="shared" si="2"/>
        <v>96</v>
      </c>
      <c r="J46" s="9">
        <f t="shared" si="2"/>
        <v>97</v>
      </c>
      <c r="K46" s="9">
        <f t="shared" si="2"/>
        <v>85.5</v>
      </c>
      <c r="L46" s="9">
        <f t="shared" si="2"/>
        <v>88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6.5</v>
      </c>
      <c r="D48" s="14">
        <f t="shared" si="3"/>
        <v>3</v>
      </c>
      <c r="E48" s="14">
        <f t="shared" si="3"/>
        <v>-1</v>
      </c>
      <c r="F48" s="14">
        <f t="shared" si="3"/>
        <v>2.5</v>
      </c>
      <c r="G48" s="14">
        <f t="shared" si="3"/>
        <v>-0.5</v>
      </c>
      <c r="H48" s="14">
        <f t="shared" si="3"/>
        <v>1</v>
      </c>
      <c r="I48" s="14">
        <f t="shared" si="3"/>
        <v>0</v>
      </c>
      <c r="J48" s="14">
        <f t="shared" si="3"/>
        <v>-1</v>
      </c>
      <c r="K48" s="14">
        <f t="shared" si="3"/>
        <v>10.5</v>
      </c>
      <c r="L48" s="14">
        <f t="shared" si="3"/>
        <v>8</v>
      </c>
    </row>
    <row r="54" spans="9:10">
      <c r="I54" s="15" t="s">
        <v>139</v>
      </c>
      <c r="J54" s="16">
        <f>(SUM(C46:L46)-MAX(C46:L46)-MIN(C46:L46))/8</f>
        <v>93.5625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6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2.5</v>
      </c>
      <c r="J10" s="9">
        <v>3</v>
      </c>
      <c r="K10" s="9">
        <v>1.5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0.5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1</v>
      </c>
      <c r="F20" s="9">
        <v>1.5</v>
      </c>
      <c r="G20" s="9">
        <v>0.5</v>
      </c>
      <c r="H20" s="9">
        <v>1</v>
      </c>
      <c r="I20" s="9">
        <v>1.5</v>
      </c>
      <c r="J20" s="9">
        <v>1</v>
      </c>
      <c r="K20" s="9">
        <v>1.5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0.5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1.5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1.5</v>
      </c>
      <c r="G27" s="9">
        <v>2</v>
      </c>
      <c r="H27" s="9">
        <v>1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1</v>
      </c>
      <c r="J29" s="9">
        <v>1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4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84.5</v>
      </c>
      <c r="D46" s="9">
        <f t="shared" si="2"/>
        <v>92</v>
      </c>
      <c r="E46" s="9">
        <f t="shared" si="2"/>
        <v>95.5</v>
      </c>
      <c r="F46" s="9">
        <f t="shared" si="2"/>
        <v>93.5</v>
      </c>
      <c r="G46" s="9">
        <f t="shared" si="2"/>
        <v>94.5</v>
      </c>
      <c r="H46" s="9">
        <f t="shared" si="2"/>
        <v>94.5</v>
      </c>
      <c r="I46" s="9">
        <f t="shared" si="2"/>
        <v>92</v>
      </c>
      <c r="J46" s="9">
        <f t="shared" si="2"/>
        <v>92.5</v>
      </c>
      <c r="K46" s="9">
        <f t="shared" si="2"/>
        <v>86</v>
      </c>
      <c r="L46" s="9">
        <f t="shared" si="2"/>
        <v>86.5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11.5</v>
      </c>
      <c r="D48" s="14">
        <f t="shared" si="3"/>
        <v>4</v>
      </c>
      <c r="E48" s="14">
        <f t="shared" si="3"/>
        <v>0.5</v>
      </c>
      <c r="F48" s="14">
        <f t="shared" si="3"/>
        <v>2.5</v>
      </c>
      <c r="G48" s="14">
        <f t="shared" si="3"/>
        <v>1.5</v>
      </c>
      <c r="H48" s="14">
        <f t="shared" si="3"/>
        <v>1.5</v>
      </c>
      <c r="I48" s="14">
        <f t="shared" si="3"/>
        <v>4</v>
      </c>
      <c r="J48" s="14">
        <f t="shared" si="3"/>
        <v>3.5</v>
      </c>
      <c r="K48" s="14">
        <f t="shared" si="3"/>
        <v>10</v>
      </c>
      <c r="L48" s="14">
        <f t="shared" si="3"/>
        <v>9.5</v>
      </c>
    </row>
    <row r="54" spans="9:10">
      <c r="I54" s="15" t="s">
        <v>139</v>
      </c>
      <c r="J54" s="16">
        <f>(SUM(C46:L46)-MAX(C46:L46)-MIN(C46:L46))/8</f>
        <v>91.4375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0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1.5</v>
      </c>
      <c r="E10" s="9">
        <v>1.5</v>
      </c>
      <c r="F10" s="9">
        <v>2</v>
      </c>
      <c r="G10" s="9">
        <v>1.5</v>
      </c>
      <c r="H10" s="9">
        <v>2</v>
      </c>
      <c r="I10" s="9">
        <v>1.5</v>
      </c>
      <c r="J10" s="9">
        <v>1.5</v>
      </c>
      <c r="K10" s="9">
        <v>1</v>
      </c>
      <c r="L10" s="9">
        <v>1.5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2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0</v>
      </c>
      <c r="H18" s="9">
        <v>0.5</v>
      </c>
      <c r="I18" s="9">
        <v>1</v>
      </c>
      <c r="J18" s="9">
        <v>0.5</v>
      </c>
      <c r="K18" s="9">
        <v>0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1.5</v>
      </c>
      <c r="F20" s="9">
        <v>1.5</v>
      </c>
      <c r="G20" s="9">
        <v>1.5</v>
      </c>
      <c r="H20" s="9">
        <v>1.5</v>
      </c>
      <c r="I20" s="9">
        <v>1.5</v>
      </c>
      <c r="J20" s="9">
        <v>1.5</v>
      </c>
      <c r="K20" s="9">
        <v>1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0.8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1.5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1</v>
      </c>
      <c r="H24" s="9">
        <v>2</v>
      </c>
      <c r="I24" s="9">
        <v>2</v>
      </c>
      <c r="J24" s="9">
        <v>1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2</v>
      </c>
      <c r="G25" s="9">
        <v>2</v>
      </c>
      <c r="H25" s="9">
        <v>2</v>
      </c>
      <c r="I25" s="9">
        <v>2</v>
      </c>
      <c r="J25" s="9">
        <v>0</v>
      </c>
      <c r="K25" s="9">
        <v>1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1.5</v>
      </c>
      <c r="G27" s="9">
        <v>1</v>
      </c>
      <c r="H27" s="9">
        <v>1.5</v>
      </c>
      <c r="I27" s="9">
        <v>1.5</v>
      </c>
      <c r="J27" s="9">
        <v>1.5</v>
      </c>
      <c r="K27" s="9">
        <v>1.5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1.5</v>
      </c>
      <c r="E28" s="9">
        <v>1.5</v>
      </c>
      <c r="F28" s="9">
        <v>1.5</v>
      </c>
      <c r="G28" s="9">
        <v>1.5</v>
      </c>
      <c r="H28" s="9">
        <v>1.5</v>
      </c>
      <c r="I28" s="9">
        <v>1.5</v>
      </c>
      <c r="J28" s="9">
        <v>1</v>
      </c>
      <c r="K28" s="9">
        <v>0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</v>
      </c>
      <c r="D29" s="9">
        <v>0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6</v>
      </c>
      <c r="I35" s="9">
        <v>6</v>
      </c>
      <c r="J35" s="9">
        <v>6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1</v>
      </c>
      <c r="H36" s="9">
        <v>2</v>
      </c>
      <c r="I36" s="9">
        <v>2</v>
      </c>
      <c r="J36" s="9">
        <v>1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0.5</v>
      </c>
      <c r="D37" s="9">
        <v>0.5</v>
      </c>
      <c r="E37" s="9">
        <v>1.5</v>
      </c>
      <c r="F37" s="9">
        <v>1.5</v>
      </c>
      <c r="G37" s="9">
        <v>1.5</v>
      </c>
      <c r="H37" s="9">
        <v>1.5</v>
      </c>
      <c r="I37" s="9">
        <v>1.5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1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2</v>
      </c>
      <c r="E42" s="9">
        <v>4</v>
      </c>
      <c r="F42" s="9">
        <v>4</v>
      </c>
      <c r="G42" s="9">
        <v>2</v>
      </c>
      <c r="H42" s="9">
        <v>3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2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76.5</v>
      </c>
      <c r="D46" s="9">
        <f t="shared" si="2"/>
        <v>77.5</v>
      </c>
      <c r="E46" s="9">
        <f t="shared" si="2"/>
        <v>91</v>
      </c>
      <c r="F46" s="9">
        <f t="shared" si="2"/>
        <v>93</v>
      </c>
      <c r="G46" s="9">
        <f t="shared" si="2"/>
        <v>80.5</v>
      </c>
      <c r="H46" s="9">
        <f t="shared" si="2"/>
        <v>91</v>
      </c>
      <c r="I46" s="9">
        <f t="shared" si="2"/>
        <v>89.8</v>
      </c>
      <c r="J46" s="9">
        <f t="shared" si="2"/>
        <v>83.5</v>
      </c>
      <c r="K46" s="9">
        <f t="shared" si="2"/>
        <v>75</v>
      </c>
      <c r="L46" s="9">
        <f t="shared" si="2"/>
        <v>80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19.5</v>
      </c>
      <c r="D48" s="14">
        <f t="shared" si="3"/>
        <v>18.5</v>
      </c>
      <c r="E48" s="14">
        <f t="shared" si="3"/>
        <v>5</v>
      </c>
      <c r="F48" s="14">
        <f t="shared" si="3"/>
        <v>3</v>
      </c>
      <c r="G48" s="14">
        <f t="shared" si="3"/>
        <v>15.5</v>
      </c>
      <c r="H48" s="14">
        <f t="shared" si="3"/>
        <v>5</v>
      </c>
      <c r="I48" s="14">
        <f t="shared" si="3"/>
        <v>6.2</v>
      </c>
      <c r="J48" s="14">
        <f t="shared" si="3"/>
        <v>12.5</v>
      </c>
      <c r="K48" s="14">
        <f t="shared" si="3"/>
        <v>21</v>
      </c>
      <c r="L48" s="14">
        <f t="shared" si="3"/>
        <v>16</v>
      </c>
    </row>
    <row r="54" spans="9:10">
      <c r="I54" s="15" t="s">
        <v>139</v>
      </c>
      <c r="J54" s="16">
        <f>(SUM(C46:L46)-MAX(C46:L46)-MIN(C46:L46))/8</f>
        <v>83.725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58" sqref="L5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2.5</v>
      </c>
      <c r="D10" s="9">
        <v>2.5</v>
      </c>
      <c r="E10" s="9">
        <v>2.5</v>
      </c>
      <c r="F10" s="9">
        <v>2.5</v>
      </c>
      <c r="G10" s="9">
        <v>2.5</v>
      </c>
      <c r="H10" s="9">
        <v>2.5</v>
      </c>
      <c r="I10" s="9">
        <v>2.5</v>
      </c>
      <c r="J10" s="9">
        <v>2.5</v>
      </c>
      <c r="K10" s="9">
        <v>2</v>
      </c>
      <c r="L10" s="9">
        <v>2.5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3</v>
      </c>
      <c r="F13" s="9">
        <v>3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0.5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0.5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1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2</v>
      </c>
      <c r="F27" s="9">
        <v>1</v>
      </c>
      <c r="G27" s="9">
        <v>1</v>
      </c>
      <c r="H27" s="9">
        <v>1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0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6</v>
      </c>
      <c r="I35" s="9">
        <v>6</v>
      </c>
      <c r="J35" s="9">
        <v>6</v>
      </c>
      <c r="K35" s="9">
        <v>3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0.5</v>
      </c>
      <c r="F36" s="9">
        <v>1</v>
      </c>
      <c r="G36" s="9">
        <v>0</v>
      </c>
      <c r="H36" s="9">
        <v>1</v>
      </c>
      <c r="I36" s="9">
        <v>1</v>
      </c>
      <c r="J36" s="9">
        <v>0</v>
      </c>
      <c r="K36" s="9">
        <v>0</v>
      </c>
      <c r="L36" s="9">
        <v>0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2.5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3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82.5</v>
      </c>
      <c r="D46" s="9">
        <f t="shared" si="2"/>
        <v>82.5</v>
      </c>
      <c r="E46" s="9">
        <f t="shared" si="2"/>
        <v>93.5</v>
      </c>
      <c r="F46" s="9">
        <f t="shared" si="2"/>
        <v>91</v>
      </c>
      <c r="G46" s="9">
        <f t="shared" si="2"/>
        <v>81.5</v>
      </c>
      <c r="H46" s="9">
        <f t="shared" si="2"/>
        <v>91</v>
      </c>
      <c r="I46" s="9">
        <f t="shared" si="2"/>
        <v>89</v>
      </c>
      <c r="J46" s="9">
        <f t="shared" si="2"/>
        <v>86.5</v>
      </c>
      <c r="K46" s="9">
        <f t="shared" si="2"/>
        <v>75</v>
      </c>
      <c r="L46" s="9">
        <f t="shared" si="2"/>
        <v>79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3">C47-C46</f>
        <v>13.5</v>
      </c>
      <c r="D48" s="14">
        <f t="shared" si="3"/>
        <v>13.5</v>
      </c>
      <c r="E48" s="14">
        <f t="shared" si="3"/>
        <v>2.5</v>
      </c>
      <c r="F48" s="14">
        <f t="shared" si="3"/>
        <v>5</v>
      </c>
      <c r="G48" s="14">
        <f t="shared" si="3"/>
        <v>14.5</v>
      </c>
      <c r="H48" s="14">
        <f t="shared" si="3"/>
        <v>5</v>
      </c>
      <c r="I48" s="14">
        <f t="shared" si="3"/>
        <v>7</v>
      </c>
      <c r="J48" s="14">
        <f t="shared" si="3"/>
        <v>9.5</v>
      </c>
      <c r="K48" s="14">
        <f t="shared" si="3"/>
        <v>21</v>
      </c>
      <c r="L48" s="14">
        <f t="shared" si="3"/>
        <v>17</v>
      </c>
    </row>
    <row r="54" spans="9:10">
      <c r="I54" s="15" t="s">
        <v>139</v>
      </c>
      <c r="J54" s="16">
        <f>(SUM(C46:L46)-MAX(C46:L46)-MIN(C46:L46))/8</f>
        <v>85.375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view="pageBreakPreview" zoomScale="85" zoomScaleNormal="100" zoomScaleSheetLayoutView="85" topLeftCell="A5" workbookViewId="0">
      <selection activeCell="E11" sqref="E11"/>
    </sheetView>
  </sheetViews>
  <sheetFormatPr defaultColWidth="9" defaultRowHeight="18.75"/>
  <cols>
    <col min="1" max="1" width="5.88333333333333" style="25" customWidth="true"/>
    <col min="2" max="2" width="6.88333333333333" style="25" customWidth="true"/>
    <col min="3" max="3" width="21.8833333333333" style="25" customWidth="true"/>
    <col min="4" max="13" width="11.1083333333333" style="25" customWidth="true"/>
    <col min="14" max="16384" width="9" style="25"/>
  </cols>
  <sheetData>
    <row r="1" s="24" customFormat="true" ht="45" customHeight="true" spans="1:13">
      <c r="A1" s="26" t="s">
        <v>89</v>
      </c>
      <c r="B1" s="26" t="s">
        <v>90</v>
      </c>
      <c r="C1" s="26" t="s">
        <v>2</v>
      </c>
      <c r="D1" s="26" t="s">
        <v>91</v>
      </c>
      <c r="E1" s="26" t="s">
        <v>92</v>
      </c>
      <c r="F1" s="26" t="s">
        <v>93</v>
      </c>
      <c r="G1" s="26" t="s">
        <v>94</v>
      </c>
      <c r="H1" s="26" t="s">
        <v>95</v>
      </c>
      <c r="I1" s="26" t="s">
        <v>96</v>
      </c>
      <c r="J1" s="26" t="s">
        <v>97</v>
      </c>
      <c r="K1" s="26" t="s">
        <v>98</v>
      </c>
      <c r="L1" s="26" t="s">
        <v>99</v>
      </c>
      <c r="M1" s="26" t="s">
        <v>99</v>
      </c>
    </row>
    <row r="2" ht="60" customHeight="true" spans="1:13">
      <c r="A2" s="27" t="s">
        <v>100</v>
      </c>
      <c r="B2" s="28">
        <v>1</v>
      </c>
      <c r="C2" s="29" t="s">
        <v>101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60" customHeight="true" spans="1:13">
      <c r="A3" s="31"/>
      <c r="B3" s="28">
        <v>2</v>
      </c>
      <c r="C3" s="29" t="s">
        <v>102</v>
      </c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60" customHeight="true" spans="1:13">
      <c r="A4" s="31"/>
      <c r="B4" s="28">
        <v>3</v>
      </c>
      <c r="C4" s="29" t="s">
        <v>103</v>
      </c>
      <c r="D4" s="30"/>
      <c r="E4" s="30"/>
      <c r="F4" s="30"/>
      <c r="G4" s="30"/>
      <c r="H4" s="30"/>
      <c r="I4" s="30"/>
      <c r="J4" s="30"/>
      <c r="K4" s="30"/>
      <c r="L4" s="30"/>
      <c r="M4" s="30"/>
    </row>
    <row r="5" ht="60" customHeight="true" spans="1:13">
      <c r="A5" s="31"/>
      <c r="B5" s="28">
        <v>4</v>
      </c>
      <c r="C5" s="29" t="s">
        <v>104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60" customHeight="true" spans="1:13">
      <c r="A6" s="31"/>
      <c r="B6" s="28">
        <v>5</v>
      </c>
      <c r="C6" s="29" t="s">
        <v>105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60" customHeight="true" spans="1:13">
      <c r="A7" s="31"/>
      <c r="B7" s="28">
        <v>6</v>
      </c>
      <c r="C7" s="29" t="s">
        <v>106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ht="60" customHeight="true" spans="1:13">
      <c r="A8" s="31"/>
      <c r="B8" s="28">
        <v>7</v>
      </c>
      <c r="C8" s="29" t="s">
        <v>107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ht="60" customHeight="true" spans="1:13">
      <c r="A9" s="31"/>
      <c r="B9" s="28">
        <v>8</v>
      </c>
      <c r="C9" s="29" t="s">
        <v>108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ht="60" customHeight="true" spans="1:13">
      <c r="A10" s="31"/>
      <c r="B10" s="28">
        <v>9</v>
      </c>
      <c r="C10" s="29" t="s">
        <v>109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ht="60" customHeight="true" spans="1:13">
      <c r="A11" s="32"/>
      <c r="B11" s="28">
        <v>10</v>
      </c>
      <c r="C11" s="29" t="s">
        <v>110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ht="60" customHeight="true" spans="1:13">
      <c r="A12" s="27" t="s">
        <v>111</v>
      </c>
      <c r="B12" s="28">
        <v>1</v>
      </c>
      <c r="C12" s="33" t="s">
        <v>112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ht="60" customHeight="true" spans="1:13">
      <c r="A13" s="32"/>
      <c r="B13" s="28">
        <v>2</v>
      </c>
      <c r="C13" s="29" t="s">
        <v>113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ht="60" customHeight="true" spans="1:13">
      <c r="A14" s="27" t="s">
        <v>114</v>
      </c>
      <c r="B14" s="28">
        <v>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60" customHeight="true" spans="1:13">
      <c r="A15" s="31"/>
      <c r="B15" s="28">
        <v>2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ht="60" customHeight="true" spans="1:13">
      <c r="A16" s="31"/>
      <c r="B16" s="28">
        <v>3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ht="60" customHeight="true" spans="1:13">
      <c r="A17" s="31"/>
      <c r="B17" s="28">
        <v>4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ht="60" customHeight="true" spans="1:13">
      <c r="A18" s="31"/>
      <c r="B18" s="28">
        <v>5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ht="60" customHeight="true" spans="1:13">
      <c r="A19" s="31"/>
      <c r="B19" s="28">
        <v>6</v>
      </c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ht="60" customHeight="true" spans="1:13">
      <c r="A20" s="31"/>
      <c r="B20" s="28">
        <v>7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ht="60" customHeight="true" spans="1:13">
      <c r="A21" s="31"/>
      <c r="B21" s="28">
        <v>8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ht="60" customHeight="true" spans="1:13">
      <c r="A22" s="31"/>
      <c r="B22" s="28">
        <v>9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ht="60" customHeight="true" spans="1:13">
      <c r="A23" s="32"/>
      <c r="B23" s="28">
        <v>10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</row>
  </sheetData>
  <mergeCells count="3">
    <mergeCell ref="A2:A11"/>
    <mergeCell ref="A12:A13"/>
    <mergeCell ref="A14:A23"/>
  </mergeCells>
  <printOptions horizontalCentered="true"/>
  <pageMargins left="0.314583333333333" right="0.314583333333333" top="0.354166666666667" bottom="0.236111111111111" header="0.275" footer="0.196527777777778"/>
  <pageSetup paperSize="9" scale="68" fitToHeight="0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8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148</v>
      </c>
      <c r="D2" s="22" t="s">
        <v>149</v>
      </c>
      <c r="E2" s="22" t="s">
        <v>150</v>
      </c>
      <c r="F2" s="22" t="s">
        <v>151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1.5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2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0.5</v>
      </c>
      <c r="J15" s="9">
        <v>1</v>
      </c>
      <c r="K15" s="9">
        <v>0.5</v>
      </c>
      <c r="L15" s="9">
        <v>0.5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1</v>
      </c>
      <c r="H24" s="9">
        <v>2</v>
      </c>
      <c r="I24" s="9">
        <v>1</v>
      </c>
      <c r="J24" s="9">
        <v>1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0</v>
      </c>
      <c r="L25" s="9">
        <v>0</v>
      </c>
    </row>
    <row r="26" s="1" customFormat="true" ht="24" customHeight="true" spans="1:13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2.5</v>
      </c>
      <c r="E27" s="9">
        <v>2.5</v>
      </c>
      <c r="F27" s="9">
        <v>1</v>
      </c>
      <c r="G27" s="9">
        <v>2</v>
      </c>
      <c r="H27" s="9">
        <v>2</v>
      </c>
      <c r="I27" s="9">
        <v>2</v>
      </c>
      <c r="J27" s="9">
        <v>2.5</v>
      </c>
      <c r="K27" s="9">
        <v>2.5</v>
      </c>
      <c r="L27" s="9">
        <v>2.5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1</v>
      </c>
      <c r="I28" s="9">
        <v>2</v>
      </c>
      <c r="J28" s="9">
        <v>0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1.5</v>
      </c>
      <c r="F29" s="9">
        <v>1.5</v>
      </c>
      <c r="G29" s="9">
        <v>1</v>
      </c>
      <c r="H29" s="9">
        <v>1</v>
      </c>
      <c r="I29" s="9">
        <v>1.5</v>
      </c>
      <c r="J29" s="9">
        <v>1</v>
      </c>
      <c r="K29" s="9">
        <v>1.5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3</v>
      </c>
      <c r="I35" s="9">
        <v>6</v>
      </c>
      <c r="J35" s="9">
        <v>3</v>
      </c>
      <c r="K35" s="9">
        <v>2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0.5</v>
      </c>
      <c r="D36" s="9">
        <v>0.5</v>
      </c>
      <c r="E36" s="9">
        <v>1</v>
      </c>
      <c r="F36" s="9">
        <v>1</v>
      </c>
      <c r="G36" s="9">
        <v>0</v>
      </c>
      <c r="H36" s="9">
        <v>1</v>
      </c>
      <c r="I36" s="9">
        <v>1</v>
      </c>
      <c r="J36" s="9">
        <v>0.5</v>
      </c>
      <c r="K36" s="9">
        <v>0.5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1</v>
      </c>
      <c r="L38" s="9">
        <v>1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2</v>
      </c>
      <c r="H40" s="9">
        <v>2</v>
      </c>
      <c r="I40" s="9">
        <v>3</v>
      </c>
      <c r="J40" s="9">
        <v>3</v>
      </c>
      <c r="K40" s="9">
        <v>3</v>
      </c>
      <c r="L40" s="9">
        <v>2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2</v>
      </c>
      <c r="H41" s="9">
        <v>2</v>
      </c>
      <c r="I41" s="9">
        <v>4</v>
      </c>
      <c r="J41" s="9">
        <v>4</v>
      </c>
      <c r="K41" s="9">
        <v>4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2</v>
      </c>
      <c r="H42" s="9">
        <v>2</v>
      </c>
      <c r="I42" s="9">
        <v>4</v>
      </c>
      <c r="J42" s="9">
        <v>4</v>
      </c>
      <c r="K42" s="9">
        <v>4</v>
      </c>
      <c r="L42" s="9">
        <v>2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3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3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0</v>
      </c>
      <c r="L45" s="9">
        <v>3</v>
      </c>
      <c r="M45" s="1" t="str">
        <f t="shared" si="1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2">SUM(C3:C45)</f>
        <v>79.5</v>
      </c>
      <c r="D46" s="9">
        <f t="shared" si="2"/>
        <v>81.5</v>
      </c>
      <c r="E46" s="9">
        <f t="shared" si="2"/>
        <v>95.5</v>
      </c>
      <c r="F46" s="9">
        <f t="shared" si="2"/>
        <v>88.5</v>
      </c>
      <c r="G46" s="9">
        <f t="shared" si="2"/>
        <v>76</v>
      </c>
      <c r="H46" s="9">
        <f t="shared" si="2"/>
        <v>82</v>
      </c>
      <c r="I46" s="9">
        <f t="shared" si="2"/>
        <v>89</v>
      </c>
      <c r="J46" s="9">
        <f t="shared" si="2"/>
        <v>83</v>
      </c>
      <c r="K46" s="9">
        <f t="shared" si="2"/>
        <v>74.5</v>
      </c>
      <c r="L46" s="9">
        <f t="shared" si="2"/>
        <v>78.5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F48" si="3">C47-C46</f>
        <v>16.5</v>
      </c>
      <c r="D48" s="14">
        <f t="shared" si="3"/>
        <v>14.5</v>
      </c>
      <c r="E48" s="14">
        <f t="shared" si="3"/>
        <v>0.5</v>
      </c>
      <c r="F48" s="14">
        <f t="shared" si="3"/>
        <v>7.5</v>
      </c>
      <c r="G48" s="14">
        <f t="shared" ref="G48:L48" si="4">G47-G46</f>
        <v>20</v>
      </c>
      <c r="H48" s="14">
        <f t="shared" si="4"/>
        <v>14</v>
      </c>
      <c r="I48" s="14">
        <f t="shared" si="4"/>
        <v>7</v>
      </c>
      <c r="J48" s="14">
        <f t="shared" si="4"/>
        <v>13</v>
      </c>
      <c r="K48" s="14">
        <f t="shared" si="4"/>
        <v>21.5</v>
      </c>
      <c r="L48" s="14">
        <f t="shared" si="4"/>
        <v>17.5</v>
      </c>
    </row>
    <row r="54" spans="9:10">
      <c r="I54" s="15" t="s">
        <v>139</v>
      </c>
      <c r="J54" s="16">
        <f>(SUM(C46:L46)-MAX(C46:L46)-MIN(C46:L46))/8</f>
        <v>82.25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K65" sqref="K6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45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9">
        <v>1</v>
      </c>
      <c r="G10" s="13">
        <v>3</v>
      </c>
      <c r="H10" s="9">
        <v>3</v>
      </c>
      <c r="I10" s="13">
        <v>3</v>
      </c>
      <c r="J10" s="9">
        <v>1.5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0.5</v>
      </c>
      <c r="I11" s="13">
        <v>1</v>
      </c>
      <c r="J11" s="9">
        <v>0.5</v>
      </c>
      <c r="K11" s="13">
        <v>0.5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2</v>
      </c>
      <c r="G13" s="13">
        <v>3</v>
      </c>
      <c r="H13" s="9">
        <v>3</v>
      </c>
      <c r="I13" s="13">
        <v>3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1.5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0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2</v>
      </c>
      <c r="E22" s="9">
        <v>2</v>
      </c>
      <c r="F22" s="9">
        <v>1</v>
      </c>
      <c r="G22" s="13">
        <v>1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1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0</v>
      </c>
      <c r="D25" s="13">
        <v>0</v>
      </c>
      <c r="E25" s="9">
        <v>0</v>
      </c>
      <c r="F25" s="9">
        <v>0</v>
      </c>
      <c r="G25" s="13">
        <v>0</v>
      </c>
      <c r="H25" s="9">
        <v>2</v>
      </c>
      <c r="I25" s="13">
        <v>2</v>
      </c>
      <c r="J25" s="9">
        <v>0</v>
      </c>
      <c r="K25" s="13">
        <v>0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2</v>
      </c>
      <c r="E27" s="9">
        <v>3</v>
      </c>
      <c r="F27" s="9">
        <v>2</v>
      </c>
      <c r="G27" s="13">
        <v>3</v>
      </c>
      <c r="H27" s="9">
        <v>1.5</v>
      </c>
      <c r="I27" s="13">
        <v>3</v>
      </c>
      <c r="J27" s="9">
        <v>3</v>
      </c>
      <c r="K27" s="13">
        <v>3</v>
      </c>
      <c r="L27" s="1" t="str">
        <f t="shared" si="0"/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0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0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0"/>
        <v/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9">
        <v>0.5</v>
      </c>
      <c r="G31" s="13">
        <v>1</v>
      </c>
      <c r="H31" s="9">
        <v>1</v>
      </c>
      <c r="I31" s="13">
        <v>1</v>
      </c>
      <c r="J31" s="9">
        <v>0.5</v>
      </c>
      <c r="K31" s="13">
        <v>1</v>
      </c>
      <c r="L31" s="1" t="str">
        <f t="shared" si="0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0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0</v>
      </c>
      <c r="G33" s="13">
        <v>2</v>
      </c>
      <c r="H33" s="9">
        <v>2</v>
      </c>
      <c r="I33" s="13">
        <v>2</v>
      </c>
      <c r="J33" s="9">
        <v>0</v>
      </c>
      <c r="K33" s="13">
        <v>1</v>
      </c>
      <c r="L33" s="1" t="str">
        <f t="shared" si="0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0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6</v>
      </c>
      <c r="F35" s="9">
        <v>4</v>
      </c>
      <c r="G35" s="13">
        <v>4</v>
      </c>
      <c r="H35" s="9">
        <v>6</v>
      </c>
      <c r="I35" s="13">
        <v>6</v>
      </c>
      <c r="J35" s="9">
        <v>3</v>
      </c>
      <c r="K35" s="13">
        <v>3</v>
      </c>
      <c r="L35" s="1" t="str">
        <f t="shared" si="0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0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0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1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0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1</v>
      </c>
      <c r="G39" s="13">
        <v>3</v>
      </c>
      <c r="H39" s="9">
        <v>0</v>
      </c>
      <c r="I39" s="13">
        <v>3</v>
      </c>
      <c r="J39" s="9">
        <v>3</v>
      </c>
      <c r="K39" s="13">
        <v>3</v>
      </c>
      <c r="L39" s="1" t="str">
        <f t="shared" si="0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0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2</v>
      </c>
      <c r="K41" s="13">
        <v>4</v>
      </c>
      <c r="L41" s="1" t="str">
        <f t="shared" si="0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0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1</v>
      </c>
      <c r="G43" s="13">
        <v>1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0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0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9">
        <v>0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0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63.5</v>
      </c>
      <c r="D46" s="9">
        <f>SUM(D3:D24)+SUM(D25:D45)</f>
        <v>91</v>
      </c>
      <c r="E46" s="9">
        <f>SUM(E3:E24)+SUM(E25:E45)</f>
        <v>94</v>
      </c>
      <c r="F46" s="9">
        <f t="shared" ref="F46:K46" si="1">SUM(F3:F24)+SUM(F25:F45)</f>
        <v>65.5</v>
      </c>
      <c r="G46" s="9">
        <f t="shared" si="1"/>
        <v>87</v>
      </c>
      <c r="H46" s="9">
        <f t="shared" si="1"/>
        <v>85</v>
      </c>
      <c r="I46" s="9">
        <f t="shared" si="1"/>
        <v>89.5</v>
      </c>
      <c r="J46" s="9">
        <f t="shared" si="1"/>
        <v>71.5</v>
      </c>
      <c r="K46" s="9">
        <f t="shared" si="1"/>
        <v>79.5</v>
      </c>
    </row>
    <row r="47" spans="1:11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</row>
    <row r="48" spans="1:11">
      <c r="A48" s="14" t="s">
        <v>138</v>
      </c>
      <c r="B48" s="14" t="s">
        <v>137</v>
      </c>
      <c r="C48" s="14">
        <f>C47-C46</f>
        <v>32.5</v>
      </c>
      <c r="D48" s="14">
        <f>D47-D46</f>
        <v>5</v>
      </c>
      <c r="E48" s="14">
        <f>E47-E46</f>
        <v>2</v>
      </c>
      <c r="F48" s="14">
        <f t="shared" ref="F48:K48" si="2">F47-F46</f>
        <v>30.5</v>
      </c>
      <c r="G48" s="14">
        <f t="shared" si="2"/>
        <v>9</v>
      </c>
      <c r="H48" s="14">
        <f t="shared" si="2"/>
        <v>11</v>
      </c>
      <c r="I48" s="14">
        <f t="shared" si="2"/>
        <v>6.5</v>
      </c>
      <c r="J48" s="14">
        <f t="shared" si="2"/>
        <v>24.5</v>
      </c>
      <c r="K48" s="14">
        <f t="shared" si="2"/>
        <v>16.5</v>
      </c>
    </row>
    <row r="54" spans="8:9">
      <c r="H54" s="15" t="s">
        <v>139</v>
      </c>
      <c r="I54" s="16">
        <f>(SUM(C46:K46)-MAX(C46:K46)-MIN(C46:K46))/7</f>
        <v>81.2857142857143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M61" sqref="M61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3</v>
      </c>
      <c r="F10" s="9">
        <v>2</v>
      </c>
      <c r="G10" s="13">
        <v>2</v>
      </c>
      <c r="H10" s="9">
        <v>2</v>
      </c>
      <c r="I10" s="13">
        <v>2</v>
      </c>
      <c r="J10" s="9">
        <v>2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2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2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0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2</v>
      </c>
      <c r="E28" s="9">
        <v>2</v>
      </c>
      <c r="F28" s="9">
        <v>1.5</v>
      </c>
      <c r="G28" s="13">
        <v>2</v>
      </c>
      <c r="H28" s="9">
        <v>1.5</v>
      </c>
      <c r="I28" s="13">
        <v>2</v>
      </c>
      <c r="J28" s="9">
        <v>1.5</v>
      </c>
      <c r="K28" s="13">
        <v>1.5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1</v>
      </c>
      <c r="G29" s="13">
        <v>1</v>
      </c>
      <c r="H29" s="9">
        <v>1</v>
      </c>
      <c r="I29" s="13">
        <v>1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9">
        <v>3</v>
      </c>
      <c r="G35" s="13">
        <v>3</v>
      </c>
      <c r="H35" s="9">
        <v>4</v>
      </c>
      <c r="I35" s="13">
        <v>4</v>
      </c>
      <c r="J35" s="9">
        <v>3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2</v>
      </c>
      <c r="F36" s="9">
        <v>1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9">
        <v>3</v>
      </c>
      <c r="G44" s="13">
        <v>2</v>
      </c>
      <c r="H44" s="9">
        <v>2</v>
      </c>
      <c r="I44" s="13">
        <v>3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79</v>
      </c>
      <c r="D46" s="9">
        <f>SUM(D3:D24)+SUM(D25:D45)</f>
        <v>85</v>
      </c>
      <c r="E46" s="9">
        <f>SUM(E3:E24)+SUM(E25:E45)</f>
        <v>93</v>
      </c>
      <c r="F46" s="9">
        <f t="shared" ref="F46:K46" si="2">SUM(F3:F24)+SUM(F25:F45)</f>
        <v>85.5</v>
      </c>
      <c r="G46" s="9">
        <f t="shared" si="2"/>
        <v>88</v>
      </c>
      <c r="H46" s="9">
        <f t="shared" si="2"/>
        <v>86</v>
      </c>
      <c r="I46" s="9">
        <f t="shared" si="2"/>
        <v>89</v>
      </c>
      <c r="J46" s="9">
        <f t="shared" si="2"/>
        <v>76</v>
      </c>
      <c r="K46" s="9">
        <f t="shared" si="2"/>
        <v>76.5</v>
      </c>
    </row>
    <row r="47" spans="1:11">
      <c r="A47" s="14" t="s">
        <v>136</v>
      </c>
      <c r="B47" s="14" t="s">
        <v>137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138</v>
      </c>
      <c r="B48" s="14" t="s">
        <v>137</v>
      </c>
      <c r="C48" s="14">
        <f>C47-C46</f>
        <v>11</v>
      </c>
      <c r="D48" s="14">
        <f>D47-D46</f>
        <v>5</v>
      </c>
      <c r="E48" s="14">
        <f>E47-E46</f>
        <v>-3</v>
      </c>
      <c r="F48" s="14">
        <f t="shared" ref="F48:K48" si="3">F47-F46</f>
        <v>4.5</v>
      </c>
      <c r="G48" s="14">
        <f t="shared" si="3"/>
        <v>2</v>
      </c>
      <c r="H48" s="14">
        <f t="shared" si="3"/>
        <v>4</v>
      </c>
      <c r="I48" s="14">
        <f t="shared" si="3"/>
        <v>1</v>
      </c>
      <c r="J48" s="14">
        <f t="shared" si="3"/>
        <v>14</v>
      </c>
      <c r="K48" s="14">
        <f t="shared" si="3"/>
        <v>13.5</v>
      </c>
    </row>
    <row r="54" spans="8:9">
      <c r="H54" s="15" t="s">
        <v>139</v>
      </c>
      <c r="I54" s="16">
        <f>(SUM(C46:K46)-MAX(C46:K46)-MIN(C46:K46))/7</f>
        <v>84.1428571428571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1</v>
      </c>
      <c r="F7" s="9">
        <v>3</v>
      </c>
      <c r="G7" s="13">
        <v>1.5</v>
      </c>
      <c r="H7" s="9">
        <v>3</v>
      </c>
      <c r="I7" s="13">
        <v>3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9">
        <v>0</v>
      </c>
      <c r="G9" s="13">
        <v>0</v>
      </c>
      <c r="H9" s="9">
        <v>3</v>
      </c>
      <c r="I9" s="13">
        <v>0</v>
      </c>
      <c r="J9" s="9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9">
        <v>0</v>
      </c>
      <c r="F10" s="9">
        <v>0</v>
      </c>
      <c r="G10" s="13">
        <v>0</v>
      </c>
      <c r="H10" s="9">
        <v>1</v>
      </c>
      <c r="I10" s="13">
        <v>0</v>
      </c>
      <c r="J10" s="9">
        <v>0.5</v>
      </c>
      <c r="K10" s="13">
        <v>0.5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2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2</v>
      </c>
      <c r="G14" s="13">
        <v>1</v>
      </c>
      <c r="H14" s="9">
        <v>1.5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1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2</v>
      </c>
      <c r="G20" s="13">
        <v>1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0.5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1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1</v>
      </c>
      <c r="F28" s="9">
        <v>0.5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0.5</v>
      </c>
      <c r="G29" s="13">
        <v>2</v>
      </c>
      <c r="H29" s="9">
        <v>2</v>
      </c>
      <c r="I29" s="13">
        <v>2</v>
      </c>
      <c r="J29" s="9">
        <v>2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9">
        <v>1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1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1</v>
      </c>
      <c r="F37" s="9">
        <v>1</v>
      </c>
      <c r="G37" s="13">
        <v>2</v>
      </c>
      <c r="H37" s="9">
        <v>2</v>
      </c>
      <c r="I37" s="13">
        <v>2</v>
      </c>
      <c r="J37" s="9">
        <v>2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2</v>
      </c>
      <c r="F39" s="9">
        <v>2</v>
      </c>
      <c r="G39" s="13">
        <v>3</v>
      </c>
      <c r="H39" s="9">
        <v>2.5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2</v>
      </c>
      <c r="G44" s="13">
        <v>2</v>
      </c>
      <c r="H44" s="9">
        <v>3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0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68.5</v>
      </c>
      <c r="D46" s="9">
        <f>SUM(D3:D24)+SUM(D25:D45)</f>
        <v>78</v>
      </c>
      <c r="E46" s="9">
        <f>SUM(E3:E24)+SUM(E25:E45)</f>
        <v>69</v>
      </c>
      <c r="F46" s="9">
        <f t="shared" ref="F46:K46" si="2">SUM(F3:F24)+SUM(F25:F45)</f>
        <v>74</v>
      </c>
      <c r="G46" s="9">
        <f t="shared" si="2"/>
        <v>78</v>
      </c>
      <c r="H46" s="9">
        <f t="shared" si="2"/>
        <v>88.5</v>
      </c>
      <c r="I46" s="9">
        <f t="shared" si="2"/>
        <v>86</v>
      </c>
      <c r="J46" s="9">
        <f t="shared" si="2"/>
        <v>83</v>
      </c>
      <c r="K46" s="9">
        <f t="shared" si="2"/>
        <v>71.5</v>
      </c>
    </row>
    <row r="47" spans="1:11">
      <c r="A47" s="14" t="s">
        <v>136</v>
      </c>
      <c r="B47" s="14" t="s">
        <v>137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138</v>
      </c>
      <c r="B48" s="14" t="s">
        <v>137</v>
      </c>
      <c r="C48" s="14">
        <f>C47-C46</f>
        <v>26.5</v>
      </c>
      <c r="D48" s="14">
        <f>D47-D46</f>
        <v>17</v>
      </c>
      <c r="E48" s="14">
        <f>E47-E46</f>
        <v>26</v>
      </c>
      <c r="F48" s="14">
        <f t="shared" ref="F48:K48" si="3">F47-F46</f>
        <v>21</v>
      </c>
      <c r="G48" s="14">
        <f t="shared" si="3"/>
        <v>17</v>
      </c>
      <c r="H48" s="14">
        <f t="shared" si="3"/>
        <v>6.5</v>
      </c>
      <c r="I48" s="14">
        <f t="shared" si="3"/>
        <v>9</v>
      </c>
      <c r="J48" s="14">
        <f t="shared" si="3"/>
        <v>12</v>
      </c>
      <c r="K48" s="14">
        <f t="shared" si="3"/>
        <v>23.5</v>
      </c>
    </row>
    <row r="54" spans="8:9">
      <c r="H54" s="15" t="s">
        <v>139</v>
      </c>
      <c r="I54" s="16">
        <f>(SUM(C46:K46)-MAX(C46:K46)-MIN(C46:K46))/7</f>
        <v>77.0714285714286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27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2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13">
        <v>0</v>
      </c>
      <c r="D8" s="13">
        <v>0</v>
      </c>
      <c r="E8" s="13">
        <v>0</v>
      </c>
      <c r="F8" s="9">
        <v>1</v>
      </c>
      <c r="G8" s="9">
        <v>1</v>
      </c>
      <c r="H8" s="9">
        <v>3</v>
      </c>
      <c r="I8" s="13">
        <v>0</v>
      </c>
      <c r="J8" s="13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13">
        <v>0</v>
      </c>
      <c r="D9" s="13">
        <v>0</v>
      </c>
      <c r="E9" s="13">
        <v>0</v>
      </c>
      <c r="F9" s="9">
        <v>1</v>
      </c>
      <c r="G9" s="9">
        <v>1</v>
      </c>
      <c r="H9" s="9">
        <v>3</v>
      </c>
      <c r="I9" s="13">
        <v>0</v>
      </c>
      <c r="J9" s="13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13">
        <v>0</v>
      </c>
      <c r="D10" s="13">
        <v>0</v>
      </c>
      <c r="E10" s="13">
        <v>0</v>
      </c>
      <c r="F10" s="9">
        <v>1</v>
      </c>
      <c r="G10" s="9">
        <v>1</v>
      </c>
      <c r="H10" s="9">
        <v>0</v>
      </c>
      <c r="I10" s="13">
        <v>0</v>
      </c>
      <c r="J10" s="13">
        <v>0</v>
      </c>
      <c r="K10" s="13">
        <v>0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9">
        <v>0</v>
      </c>
      <c r="J12" s="13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1</v>
      </c>
      <c r="I14" s="13">
        <v>2</v>
      </c>
      <c r="J14" s="9">
        <v>2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9">
        <v>0</v>
      </c>
      <c r="G20" s="13">
        <v>2</v>
      </c>
      <c r="H20" s="9">
        <v>0</v>
      </c>
      <c r="I20" s="13">
        <v>0</v>
      </c>
      <c r="J20" s="9">
        <v>0</v>
      </c>
      <c r="K20" s="13">
        <v>0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0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2</v>
      </c>
      <c r="G33" s="13">
        <v>2</v>
      </c>
      <c r="H33" s="9">
        <v>2</v>
      </c>
      <c r="I33" s="13">
        <v>2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13">
        <v>0</v>
      </c>
      <c r="H34" s="9">
        <v>0</v>
      </c>
      <c r="I34" s="13">
        <v>0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9">
        <v>3</v>
      </c>
      <c r="G35" s="13">
        <v>3</v>
      </c>
      <c r="H35" s="9">
        <v>6</v>
      </c>
      <c r="I35" s="13">
        <v>6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2</v>
      </c>
      <c r="F36" s="9">
        <v>2</v>
      </c>
      <c r="G36" s="13">
        <v>2</v>
      </c>
      <c r="H36" s="9">
        <v>1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3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2</v>
      </c>
      <c r="F44" s="9">
        <v>2</v>
      </c>
      <c r="G44" s="13">
        <v>2</v>
      </c>
      <c r="H44" s="9">
        <v>2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55</v>
      </c>
      <c r="D46" s="9">
        <f>SUM(D3:D24)+SUM(D25:D45)</f>
        <v>64</v>
      </c>
      <c r="E46" s="9">
        <f>SUM(E3:E24)+SUM(E25:E45)</f>
        <v>74</v>
      </c>
      <c r="F46" s="9">
        <f t="shared" ref="F46:K46" si="2">SUM(F3:F24)+SUM(F25:F45)</f>
        <v>75</v>
      </c>
      <c r="G46" s="9">
        <f t="shared" si="2"/>
        <v>80</v>
      </c>
      <c r="H46" s="9">
        <f t="shared" si="2"/>
        <v>81</v>
      </c>
      <c r="I46" s="9">
        <f t="shared" si="2"/>
        <v>74</v>
      </c>
      <c r="J46" s="9">
        <f t="shared" si="2"/>
        <v>51.5</v>
      </c>
      <c r="K46" s="9">
        <f t="shared" si="2"/>
        <v>53</v>
      </c>
    </row>
    <row r="47" spans="1:11">
      <c r="A47" s="14" t="s">
        <v>136</v>
      </c>
      <c r="B47" s="14" t="s">
        <v>137</v>
      </c>
      <c r="C47" s="14">
        <f>SUM(C3:C45)</f>
        <v>55</v>
      </c>
      <c r="D47" s="14">
        <f>SUM(D3:D45)</f>
        <v>64</v>
      </c>
      <c r="E47" s="14">
        <f>SUM(E3:E45)</f>
        <v>74</v>
      </c>
      <c r="F47" s="14">
        <f t="shared" ref="F47:K47" si="3">SUM(F3:F45)</f>
        <v>75</v>
      </c>
      <c r="G47" s="14">
        <f t="shared" si="3"/>
        <v>80</v>
      </c>
      <c r="H47" s="14">
        <f t="shared" si="3"/>
        <v>81</v>
      </c>
      <c r="I47" s="14">
        <f t="shared" si="3"/>
        <v>74</v>
      </c>
      <c r="J47" s="14">
        <f t="shared" si="3"/>
        <v>51.5</v>
      </c>
      <c r="K47" s="14">
        <f t="shared" si="3"/>
        <v>53</v>
      </c>
    </row>
    <row r="48" spans="1:11">
      <c r="A48" s="14" t="s">
        <v>138</v>
      </c>
      <c r="B48" s="14" t="s">
        <v>137</v>
      </c>
      <c r="C48" s="14">
        <f>C47-C46</f>
        <v>0</v>
      </c>
      <c r="D48" s="14">
        <f>D47-D46</f>
        <v>0</v>
      </c>
      <c r="E48" s="14">
        <f>E47-E46</f>
        <v>0</v>
      </c>
      <c r="F48" s="14">
        <f t="shared" ref="F48:K48" si="4">F47-F46</f>
        <v>0</v>
      </c>
      <c r="G48" s="14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54" spans="8:9">
      <c r="H54" s="15" t="s">
        <v>139</v>
      </c>
      <c r="I54" s="16">
        <f>(SUM(C46:K46)-MAX(C46:K46)-MIN(C46:K46))/7</f>
        <v>67.8571428571429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2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2</v>
      </c>
      <c r="K9" s="9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3</v>
      </c>
      <c r="E10" s="9">
        <v>3</v>
      </c>
      <c r="F10" s="9">
        <v>3</v>
      </c>
      <c r="G10" s="13">
        <v>3</v>
      </c>
      <c r="H10" s="9">
        <v>2</v>
      </c>
      <c r="I10" s="13">
        <v>3</v>
      </c>
      <c r="J10" s="9">
        <v>1</v>
      </c>
      <c r="K10" s="9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9">
        <v>0</v>
      </c>
      <c r="G11" s="13">
        <v>2</v>
      </c>
      <c r="H11" s="9">
        <v>2</v>
      </c>
      <c r="I11" s="9">
        <v>0</v>
      </c>
      <c r="J11" s="9">
        <v>0</v>
      </c>
      <c r="K11" s="9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1</v>
      </c>
      <c r="H12" s="9">
        <v>1</v>
      </c>
      <c r="I12" s="9">
        <v>0</v>
      </c>
      <c r="J12" s="9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9">
        <v>0.5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0.5</v>
      </c>
      <c r="K18" s="9">
        <v>0.5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1</v>
      </c>
      <c r="G20" s="13">
        <v>2</v>
      </c>
      <c r="H20" s="9">
        <v>2</v>
      </c>
      <c r="I20" s="13">
        <v>2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0.5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9">
        <v>1</v>
      </c>
      <c r="G23" s="13">
        <v>1</v>
      </c>
      <c r="H23" s="9">
        <v>2</v>
      </c>
      <c r="I23" s="13">
        <v>2</v>
      </c>
      <c r="J23" s="9">
        <v>2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2</v>
      </c>
      <c r="G29" s="13">
        <v>2</v>
      </c>
      <c r="H29" s="9">
        <v>2.5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9">
        <v>6</v>
      </c>
      <c r="G35" s="13">
        <v>6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3</v>
      </c>
      <c r="F41" s="9">
        <v>3</v>
      </c>
      <c r="G41" s="13">
        <v>4</v>
      </c>
      <c r="H41" s="9">
        <v>4</v>
      </c>
      <c r="I41" s="13">
        <v>4</v>
      </c>
      <c r="J41" s="9">
        <v>4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3</v>
      </c>
      <c r="H44" s="9">
        <v>0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9">
        <v>0</v>
      </c>
      <c r="G45" s="13">
        <v>0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74</v>
      </c>
      <c r="D46" s="9">
        <f>SUM(D3:D24)+SUM(D25:D45)</f>
        <v>89</v>
      </c>
      <c r="E46" s="9">
        <f>SUM(E3:E24)+SUM(E25:E45)</f>
        <v>92</v>
      </c>
      <c r="F46" s="9">
        <f t="shared" ref="F46:K46" si="2">SUM(F3:F24)+SUM(F25:F45)</f>
        <v>85</v>
      </c>
      <c r="G46" s="9">
        <f t="shared" si="2"/>
        <v>96</v>
      </c>
      <c r="H46" s="9">
        <f t="shared" si="2"/>
        <v>91</v>
      </c>
      <c r="I46" s="9">
        <f t="shared" si="2"/>
        <v>90</v>
      </c>
      <c r="J46" s="9">
        <f t="shared" si="2"/>
        <v>80.5</v>
      </c>
      <c r="K46" s="9">
        <f t="shared" si="2"/>
        <v>76.5</v>
      </c>
    </row>
    <row r="47" spans="1:11">
      <c r="A47" s="14" t="s">
        <v>136</v>
      </c>
      <c r="B47" s="14" t="s">
        <v>137</v>
      </c>
      <c r="C47" s="14">
        <v>97</v>
      </c>
      <c r="D47" s="14">
        <v>97</v>
      </c>
      <c r="E47" s="14">
        <v>97</v>
      </c>
      <c r="F47" s="14">
        <v>97</v>
      </c>
      <c r="G47" s="14">
        <v>97</v>
      </c>
      <c r="H47" s="14">
        <v>97</v>
      </c>
      <c r="I47" s="14">
        <v>97</v>
      </c>
      <c r="J47" s="14">
        <v>97</v>
      </c>
      <c r="K47" s="14">
        <v>97</v>
      </c>
    </row>
    <row r="48" spans="1:11">
      <c r="A48" s="14" t="s">
        <v>138</v>
      </c>
      <c r="B48" s="14" t="s">
        <v>137</v>
      </c>
      <c r="C48" s="14">
        <f>C47-C46</f>
        <v>23</v>
      </c>
      <c r="D48" s="14">
        <f>D47-D46</f>
        <v>8</v>
      </c>
      <c r="E48" s="14">
        <f>E47-E46</f>
        <v>5</v>
      </c>
      <c r="F48" s="14">
        <f t="shared" ref="F48:K48" si="3">F47-F46</f>
        <v>12</v>
      </c>
      <c r="G48" s="14">
        <f t="shared" si="3"/>
        <v>1</v>
      </c>
      <c r="H48" s="14">
        <f t="shared" si="3"/>
        <v>6</v>
      </c>
      <c r="I48" s="14">
        <f t="shared" si="3"/>
        <v>7</v>
      </c>
      <c r="J48" s="14">
        <f t="shared" si="3"/>
        <v>16.5</v>
      </c>
      <c r="K48" s="14">
        <f t="shared" si="3"/>
        <v>20.5</v>
      </c>
    </row>
    <row r="54" spans="8:9">
      <c r="H54" s="15" t="s">
        <v>139</v>
      </c>
      <c r="I54" s="16">
        <f>(SUM(C46:K46)-MAX(C46:K46)-MIN(C46:K46))/7</f>
        <v>86.2857142857143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2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1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1</v>
      </c>
      <c r="H24" s="9">
        <v>1.5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9">
        <v>0.5</v>
      </c>
      <c r="G29" s="13">
        <v>0.5</v>
      </c>
      <c r="H29" s="9">
        <v>0.5</v>
      </c>
      <c r="I29" s="13">
        <v>0.5</v>
      </c>
      <c r="J29" s="9">
        <v>0.5</v>
      </c>
      <c r="K29" s="13">
        <v>0.5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1.5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5</v>
      </c>
      <c r="F35" s="9">
        <v>4</v>
      </c>
      <c r="G35" s="13">
        <v>4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1</v>
      </c>
      <c r="F36" s="9">
        <v>0.5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3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4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2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9">
        <v>2</v>
      </c>
      <c r="G45" s="13">
        <v>3</v>
      </c>
      <c r="H45" s="9">
        <v>2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80.5</v>
      </c>
      <c r="D46" s="9">
        <f>SUM(D3:D24)+SUM(D25:D45)</f>
        <v>87.5</v>
      </c>
      <c r="E46" s="9">
        <f>SUM(E3:E24)+SUM(E25:E45)</f>
        <v>88.5</v>
      </c>
      <c r="F46" s="9">
        <f t="shared" ref="F46:K46" si="2">SUM(F3:F24)+SUM(F25:F45)</f>
        <v>81</v>
      </c>
      <c r="G46" s="9">
        <f t="shared" si="2"/>
        <v>87.5</v>
      </c>
      <c r="H46" s="9">
        <f t="shared" si="2"/>
        <v>86</v>
      </c>
      <c r="I46" s="9">
        <f t="shared" si="2"/>
        <v>90.5</v>
      </c>
      <c r="J46" s="9">
        <f t="shared" si="2"/>
        <v>85.5</v>
      </c>
      <c r="K46" s="9">
        <f t="shared" si="2"/>
        <v>83</v>
      </c>
    </row>
    <row r="47" spans="1:11">
      <c r="A47" s="14" t="s">
        <v>136</v>
      </c>
      <c r="B47" s="14" t="s">
        <v>137</v>
      </c>
      <c r="C47" s="14">
        <v>90.5</v>
      </c>
      <c r="D47" s="14">
        <v>90.5</v>
      </c>
      <c r="E47" s="14">
        <v>90.5</v>
      </c>
      <c r="F47" s="14">
        <v>90.5</v>
      </c>
      <c r="G47" s="14">
        <v>90.5</v>
      </c>
      <c r="H47" s="14">
        <v>90.5</v>
      </c>
      <c r="I47" s="14">
        <v>90.5</v>
      </c>
      <c r="J47" s="14">
        <v>90.5</v>
      </c>
      <c r="K47" s="14">
        <v>90.5</v>
      </c>
    </row>
    <row r="48" spans="1:11">
      <c r="A48" s="14" t="s">
        <v>138</v>
      </c>
      <c r="B48" s="14" t="s">
        <v>137</v>
      </c>
      <c r="C48" s="14">
        <f>C47-C46</f>
        <v>10</v>
      </c>
      <c r="D48" s="14">
        <f>D47-D46</f>
        <v>3</v>
      </c>
      <c r="E48" s="14">
        <f>E47-E46</f>
        <v>2</v>
      </c>
      <c r="F48" s="14">
        <f t="shared" ref="F48:K48" si="3">F47-F46</f>
        <v>9.5</v>
      </c>
      <c r="G48" s="14">
        <f t="shared" si="3"/>
        <v>3</v>
      </c>
      <c r="H48" s="14">
        <f t="shared" si="3"/>
        <v>4.5</v>
      </c>
      <c r="I48" s="14">
        <f t="shared" si="3"/>
        <v>0</v>
      </c>
      <c r="J48" s="14">
        <f t="shared" si="3"/>
        <v>5</v>
      </c>
      <c r="K48" s="14">
        <f t="shared" si="3"/>
        <v>7.5</v>
      </c>
    </row>
    <row r="54" spans="8:9">
      <c r="H54" s="15" t="s">
        <v>139</v>
      </c>
      <c r="I54" s="16">
        <f>(SUM(C46:K46)-MAX(C46:K46)-MIN(C46:K46))/7</f>
        <v>85.5714285714286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9">
        <v>0</v>
      </c>
      <c r="G8" s="13">
        <v>3</v>
      </c>
      <c r="H8" s="9">
        <v>3</v>
      </c>
      <c r="I8" s="13">
        <v>3</v>
      </c>
      <c r="J8" s="9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9">
        <v>1</v>
      </c>
      <c r="G9" s="13">
        <v>3</v>
      </c>
      <c r="H9" s="9">
        <v>3</v>
      </c>
      <c r="I9" s="13">
        <v>3</v>
      </c>
      <c r="J9" s="9">
        <v>1.5</v>
      </c>
      <c r="K9" s="13">
        <v>1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3</v>
      </c>
      <c r="E10" s="9">
        <v>1</v>
      </c>
      <c r="F10" s="9">
        <v>0</v>
      </c>
      <c r="G10" s="13">
        <v>1</v>
      </c>
      <c r="H10" s="9">
        <v>1.5</v>
      </c>
      <c r="I10" s="13">
        <v>3</v>
      </c>
      <c r="J10" s="9">
        <v>1.5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0</v>
      </c>
      <c r="F11" s="9">
        <v>0</v>
      </c>
      <c r="G11" s="13">
        <v>1</v>
      </c>
      <c r="H11" s="9">
        <v>2</v>
      </c>
      <c r="I11" s="13">
        <v>2</v>
      </c>
      <c r="J11" s="9">
        <v>2</v>
      </c>
      <c r="K11" s="13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0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2</v>
      </c>
      <c r="J14" s="9">
        <v>1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9">
        <v>0</v>
      </c>
      <c r="G19" s="13">
        <v>0</v>
      </c>
      <c r="H19" s="9">
        <v>0</v>
      </c>
      <c r="I19" s="13">
        <v>1</v>
      </c>
      <c r="J19" s="9">
        <v>0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9">
        <v>1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1</v>
      </c>
      <c r="D25" s="13">
        <v>1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0</v>
      </c>
      <c r="E29" s="9">
        <v>0</v>
      </c>
      <c r="F29" s="9">
        <v>0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9">
        <v>0</v>
      </c>
      <c r="G30" s="13">
        <v>1</v>
      </c>
      <c r="H30" s="9">
        <v>0</v>
      </c>
      <c r="I30" s="13">
        <v>1</v>
      </c>
      <c r="J30" s="9">
        <v>0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0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9">
        <v>2</v>
      </c>
      <c r="G33" s="13">
        <v>0</v>
      </c>
      <c r="H33" s="9">
        <v>2</v>
      </c>
      <c r="I33" s="13">
        <v>0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2</v>
      </c>
      <c r="F34" s="9">
        <v>2</v>
      </c>
      <c r="G34" s="13">
        <v>2</v>
      </c>
      <c r="H34" s="9">
        <v>0.5</v>
      </c>
      <c r="I34" s="13">
        <v>2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9">
        <v>6</v>
      </c>
      <c r="G35" s="13">
        <v>6</v>
      </c>
      <c r="H35" s="9">
        <v>4</v>
      </c>
      <c r="I35" s="13">
        <v>6</v>
      </c>
      <c r="J35" s="9">
        <v>4</v>
      </c>
      <c r="K35" s="13">
        <v>1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9">
        <v>0</v>
      </c>
      <c r="G36" s="13">
        <v>2</v>
      </c>
      <c r="H36" s="9">
        <v>0</v>
      </c>
      <c r="I36" s="13">
        <v>0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0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1</v>
      </c>
      <c r="E39" s="9">
        <v>1</v>
      </c>
      <c r="F39" s="9">
        <v>3</v>
      </c>
      <c r="G39" s="13">
        <v>3</v>
      </c>
      <c r="H39" s="9">
        <v>1.5</v>
      </c>
      <c r="I39" s="13">
        <v>1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1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1</v>
      </c>
      <c r="E41" s="9">
        <v>4</v>
      </c>
      <c r="F41" s="9">
        <v>4</v>
      </c>
      <c r="G41" s="13">
        <v>4</v>
      </c>
      <c r="H41" s="9">
        <v>4</v>
      </c>
      <c r="I41" s="13">
        <v>1</v>
      </c>
      <c r="J41" s="9">
        <v>2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2</v>
      </c>
      <c r="K42" s="13">
        <v>1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9">
        <v>0</v>
      </c>
      <c r="G43" s="13">
        <v>4</v>
      </c>
      <c r="H43" s="9">
        <v>4</v>
      </c>
      <c r="I43" s="13">
        <v>4</v>
      </c>
      <c r="J43" s="9">
        <v>0</v>
      </c>
      <c r="K43" s="13">
        <v>0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0</v>
      </c>
      <c r="H44" s="9">
        <v>0.5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1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48</v>
      </c>
      <c r="D46" s="9">
        <f>SUM(D3:D24)+SUM(D25:D45)</f>
        <v>62</v>
      </c>
      <c r="E46" s="9">
        <f>SUM(E3:E24)+SUM(E25:E45)</f>
        <v>67</v>
      </c>
      <c r="F46" s="9">
        <f t="shared" ref="F46:K46" si="2">SUM(F3:F24)+SUM(F25:F45)</f>
        <v>67</v>
      </c>
      <c r="G46" s="9">
        <f t="shared" si="2"/>
        <v>88</v>
      </c>
      <c r="H46" s="9">
        <f t="shared" si="2"/>
        <v>79</v>
      </c>
      <c r="I46" s="9">
        <f t="shared" si="2"/>
        <v>81</v>
      </c>
      <c r="J46" s="9">
        <f t="shared" si="2"/>
        <v>57</v>
      </c>
      <c r="K46" s="9">
        <f t="shared" si="2"/>
        <v>54</v>
      </c>
    </row>
    <row r="47" spans="1:11">
      <c r="A47" s="14" t="s">
        <v>136</v>
      </c>
      <c r="B47" s="14" t="s">
        <v>137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138</v>
      </c>
      <c r="B48" s="14" t="s">
        <v>137</v>
      </c>
      <c r="C48" s="14">
        <f>C47-C46</f>
        <v>47</v>
      </c>
      <c r="D48" s="14">
        <f>D47-D46</f>
        <v>33</v>
      </c>
      <c r="E48" s="14">
        <f>E47-E46</f>
        <v>28</v>
      </c>
      <c r="F48" s="14">
        <f t="shared" ref="F48:K48" si="3">F47-F46</f>
        <v>28</v>
      </c>
      <c r="G48" s="14">
        <f t="shared" si="3"/>
        <v>7</v>
      </c>
      <c r="H48" s="14">
        <f t="shared" si="3"/>
        <v>16</v>
      </c>
      <c r="I48" s="14">
        <f t="shared" si="3"/>
        <v>14</v>
      </c>
      <c r="J48" s="14">
        <f t="shared" si="3"/>
        <v>38</v>
      </c>
      <c r="K48" s="14">
        <f t="shared" si="3"/>
        <v>41</v>
      </c>
    </row>
    <row r="54" spans="8:9">
      <c r="H54" s="15" t="s">
        <v>139</v>
      </c>
      <c r="I54" s="16">
        <f>(SUM(C46:K46)-MAX(C46:K46)-MIN(C46:K46))/7</f>
        <v>66.7142857142857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K60" sqref="K6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2</v>
      </c>
      <c r="E10" s="9">
        <v>2</v>
      </c>
      <c r="F10" s="9">
        <v>2</v>
      </c>
      <c r="G10" s="13">
        <v>2</v>
      </c>
      <c r="H10" s="9">
        <v>1</v>
      </c>
      <c r="I10" s="13">
        <v>2</v>
      </c>
      <c r="J10" s="9">
        <v>1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13">
        <v>0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1</v>
      </c>
      <c r="F23" s="9">
        <v>0</v>
      </c>
      <c r="G23" s="13">
        <v>0</v>
      </c>
      <c r="H23" s="9">
        <v>0</v>
      </c>
      <c r="I23" s="13">
        <v>0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4</v>
      </c>
      <c r="F35" s="9">
        <v>4</v>
      </c>
      <c r="G35" s="13">
        <v>4</v>
      </c>
      <c r="H35" s="9">
        <v>6</v>
      </c>
      <c r="I35" s="13">
        <v>6</v>
      </c>
      <c r="J35" s="9">
        <v>4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2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2</v>
      </c>
      <c r="H42" s="9">
        <v>2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2</v>
      </c>
      <c r="F44" s="9">
        <v>3</v>
      </c>
      <c r="G44" s="13">
        <v>2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70</v>
      </c>
      <c r="D46" s="9">
        <f>SUM(D3:D24)+SUM(D25:D45)</f>
        <v>85</v>
      </c>
      <c r="E46" s="9">
        <f>SUM(E3:E24)+SUM(E25:E45)</f>
        <v>87</v>
      </c>
      <c r="F46" s="9">
        <f t="shared" ref="F46:K46" si="2">SUM(F3:F24)+SUM(F25:F45)</f>
        <v>85</v>
      </c>
      <c r="G46" s="9">
        <f t="shared" si="2"/>
        <v>85</v>
      </c>
      <c r="H46" s="9">
        <f t="shared" si="2"/>
        <v>85.5</v>
      </c>
      <c r="I46" s="9">
        <f t="shared" si="2"/>
        <v>90</v>
      </c>
      <c r="J46" s="9">
        <f t="shared" si="2"/>
        <v>84</v>
      </c>
      <c r="K46" s="9">
        <f t="shared" si="2"/>
        <v>81</v>
      </c>
    </row>
    <row r="47" spans="1:11">
      <c r="A47" s="14" t="s">
        <v>136</v>
      </c>
      <c r="B47" s="14" t="s">
        <v>137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138</v>
      </c>
      <c r="B48" s="14" t="s">
        <v>137</v>
      </c>
      <c r="C48" s="14">
        <f>C47-C46</f>
        <v>20</v>
      </c>
      <c r="D48" s="14">
        <f>D47-D46</f>
        <v>5</v>
      </c>
      <c r="E48" s="14">
        <f>E47-E46</f>
        <v>3</v>
      </c>
      <c r="F48" s="14">
        <f t="shared" ref="F48:K48" si="3">F47-F46</f>
        <v>5</v>
      </c>
      <c r="G48" s="14">
        <f t="shared" si="3"/>
        <v>5</v>
      </c>
      <c r="H48" s="14">
        <f t="shared" si="3"/>
        <v>4.5</v>
      </c>
      <c r="I48" s="14">
        <f t="shared" si="3"/>
        <v>0</v>
      </c>
      <c r="J48" s="14">
        <f t="shared" si="3"/>
        <v>6</v>
      </c>
      <c r="K48" s="14">
        <f t="shared" si="3"/>
        <v>9</v>
      </c>
    </row>
    <row r="54" spans="8:9">
      <c r="H54" s="15" t="s">
        <v>139</v>
      </c>
      <c r="I54" s="16">
        <f>(SUM(C46:K46)-MAX(C46:K46)-MIN(C46:K46))/7</f>
        <v>84.6428571428571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52" sqref="L52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2</v>
      </c>
      <c r="K7" s="13">
        <v>1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9">
        <v>2</v>
      </c>
      <c r="G8" s="13">
        <v>2</v>
      </c>
      <c r="H8" s="9">
        <v>2</v>
      </c>
      <c r="I8" s="13">
        <v>2</v>
      </c>
      <c r="J8" s="9">
        <v>2</v>
      </c>
      <c r="K8" s="13">
        <v>2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9">
        <v>2</v>
      </c>
      <c r="G9" s="13">
        <v>2</v>
      </c>
      <c r="H9" s="9">
        <v>2</v>
      </c>
      <c r="I9" s="13">
        <v>2</v>
      </c>
      <c r="J9" s="9">
        <v>2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1</v>
      </c>
      <c r="F10" s="9">
        <v>1</v>
      </c>
      <c r="G10" s="13">
        <v>1</v>
      </c>
      <c r="H10" s="9">
        <v>0.5</v>
      </c>
      <c r="I10" s="13">
        <v>0.5</v>
      </c>
      <c r="J10" s="9">
        <v>1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2</v>
      </c>
      <c r="F13" s="9">
        <v>3</v>
      </c>
      <c r="G13" s="13">
        <v>2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1</v>
      </c>
      <c r="F24" s="9">
        <v>1.5</v>
      </c>
      <c r="G24" s="13">
        <v>2</v>
      </c>
      <c r="H24" s="9">
        <v>1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9">
        <v>2</v>
      </c>
      <c r="G27" s="13">
        <v>2</v>
      </c>
      <c r="H27" s="9">
        <v>2</v>
      </c>
      <c r="I27" s="13">
        <v>2</v>
      </c>
      <c r="J27" s="9">
        <v>2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9">
        <v>1.5</v>
      </c>
      <c r="E28" s="9">
        <v>1.5</v>
      </c>
      <c r="F28" s="9">
        <v>1.5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1.5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0</v>
      </c>
      <c r="F36" s="9">
        <v>0</v>
      </c>
      <c r="G36" s="13">
        <v>1</v>
      </c>
      <c r="H36" s="9">
        <v>0.5</v>
      </c>
      <c r="I36" s="13">
        <v>1</v>
      </c>
      <c r="J36" s="9">
        <v>0.5</v>
      </c>
      <c r="K36" s="13">
        <v>0.5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9">
        <v>1</v>
      </c>
      <c r="G37" s="13">
        <v>1</v>
      </c>
      <c r="H37" s="9">
        <v>1</v>
      </c>
      <c r="I37" s="13">
        <v>1</v>
      </c>
      <c r="J37" s="9">
        <v>1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2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9">
        <v>2</v>
      </c>
      <c r="G40" s="13">
        <v>2</v>
      </c>
      <c r="H40" s="9">
        <v>2</v>
      </c>
      <c r="I40" s="13">
        <v>2</v>
      </c>
      <c r="J40" s="9">
        <v>2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4</v>
      </c>
      <c r="K41" s="13">
        <v>4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2</v>
      </c>
      <c r="H44" s="9">
        <v>0</v>
      </c>
      <c r="I44" s="13">
        <v>0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72.5</v>
      </c>
      <c r="D46" s="9">
        <f>SUM(D3:D24)+SUM(D25:D45)</f>
        <v>82</v>
      </c>
      <c r="E46" s="9">
        <f>SUM(E3:E24)+SUM(E25:E45)</f>
        <v>81.5</v>
      </c>
      <c r="F46" s="9">
        <f t="shared" ref="F46:K46" si="2">SUM(F3:F24)+SUM(F25:F45)</f>
        <v>79.5</v>
      </c>
      <c r="G46" s="9">
        <f t="shared" si="2"/>
        <v>84</v>
      </c>
      <c r="H46" s="9">
        <f t="shared" si="2"/>
        <v>83.5</v>
      </c>
      <c r="I46" s="9">
        <f t="shared" si="2"/>
        <v>85.5</v>
      </c>
      <c r="J46" s="9">
        <f t="shared" si="2"/>
        <v>85</v>
      </c>
      <c r="K46" s="9">
        <f t="shared" si="2"/>
        <v>79.5</v>
      </c>
    </row>
    <row r="47" spans="1:11">
      <c r="A47" s="14" t="s">
        <v>136</v>
      </c>
      <c r="B47" s="14" t="s">
        <v>137</v>
      </c>
      <c r="C47" s="14">
        <v>86</v>
      </c>
      <c r="D47" s="14">
        <v>86</v>
      </c>
      <c r="E47" s="14">
        <v>86</v>
      </c>
      <c r="F47" s="14">
        <v>86</v>
      </c>
      <c r="G47" s="14">
        <v>86</v>
      </c>
      <c r="H47" s="14">
        <v>86</v>
      </c>
      <c r="I47" s="14">
        <v>86</v>
      </c>
      <c r="J47" s="14">
        <v>86</v>
      </c>
      <c r="K47" s="14">
        <v>86</v>
      </c>
    </row>
    <row r="48" spans="1:11">
      <c r="A48" s="14" t="s">
        <v>138</v>
      </c>
      <c r="B48" s="14" t="s">
        <v>137</v>
      </c>
      <c r="C48" s="14">
        <f>C47-C46</f>
        <v>13.5</v>
      </c>
      <c r="D48" s="14">
        <f>D47-D46</f>
        <v>4</v>
      </c>
      <c r="E48" s="14">
        <f>E47-E46</f>
        <v>4.5</v>
      </c>
      <c r="F48" s="14">
        <f t="shared" ref="F48:K48" si="3">F47-F46</f>
        <v>6.5</v>
      </c>
      <c r="G48" s="14">
        <f t="shared" si="3"/>
        <v>2</v>
      </c>
      <c r="H48" s="14">
        <f t="shared" si="3"/>
        <v>2.5</v>
      </c>
      <c r="I48" s="14">
        <f t="shared" si="3"/>
        <v>0.5</v>
      </c>
      <c r="J48" s="14">
        <f t="shared" si="3"/>
        <v>1</v>
      </c>
      <c r="K48" s="14">
        <f t="shared" si="3"/>
        <v>6.5</v>
      </c>
    </row>
    <row r="54" spans="8:9">
      <c r="H54" s="15" t="s">
        <v>139</v>
      </c>
      <c r="I54" s="16">
        <f>(SUM(C46:K46)-MAX(C46:K46)-MIN(C46:K46))/7</f>
        <v>82.1428571428571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G46" sqref="G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124</v>
      </c>
      <c r="J2" s="23" t="s">
        <v>125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2.7</v>
      </c>
      <c r="D7" s="9">
        <v>2.7</v>
      </c>
      <c r="E7" s="9">
        <v>2.7</v>
      </c>
      <c r="F7" s="9">
        <v>2.7</v>
      </c>
      <c r="G7" s="9">
        <v>2.7</v>
      </c>
      <c r="H7" s="9">
        <v>2.7</v>
      </c>
      <c r="I7" s="9">
        <v>2.7</v>
      </c>
      <c r="J7" s="9">
        <v>2.7</v>
      </c>
      <c r="K7" s="9">
        <v>1.5</v>
      </c>
      <c r="L7" s="9">
        <v>2.7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1.9</v>
      </c>
      <c r="D8" s="9">
        <v>1.9</v>
      </c>
      <c r="E8" s="9">
        <v>2</v>
      </c>
      <c r="F8" s="9">
        <v>1.9</v>
      </c>
      <c r="G8" s="9">
        <v>1.9</v>
      </c>
      <c r="H8" s="9">
        <v>1.9</v>
      </c>
      <c r="I8" s="9">
        <v>1.9</v>
      </c>
      <c r="J8" s="9">
        <v>1.9</v>
      </c>
      <c r="K8" s="9">
        <v>1.9</v>
      </c>
      <c r="L8" s="9">
        <v>1.9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1.5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1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1.9</v>
      </c>
      <c r="D13" s="9">
        <v>1.9</v>
      </c>
      <c r="E13" s="9">
        <v>3</v>
      </c>
      <c r="F13" s="9">
        <v>1.9</v>
      </c>
      <c r="G13" s="9">
        <v>1.9</v>
      </c>
      <c r="H13" s="9">
        <v>1.9</v>
      </c>
      <c r="I13" s="9">
        <v>1.9</v>
      </c>
      <c r="J13" s="9">
        <v>1.9</v>
      </c>
      <c r="K13" s="9">
        <v>1.9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0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0</v>
      </c>
      <c r="D15" s="9">
        <v>1</v>
      </c>
      <c r="E15" s="9">
        <v>1</v>
      </c>
      <c r="F15" s="9">
        <v>1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0.5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1</v>
      </c>
      <c r="F18" s="9">
        <v>0.1</v>
      </c>
      <c r="G18" s="9">
        <v>0.1</v>
      </c>
      <c r="H18" s="9">
        <v>0.1</v>
      </c>
      <c r="I18" s="9">
        <v>0.1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0.9</v>
      </c>
      <c r="D19" s="9">
        <v>0.9</v>
      </c>
      <c r="E19" s="9">
        <v>0.9</v>
      </c>
      <c r="F19" s="9">
        <v>0.6</v>
      </c>
      <c r="G19" s="9">
        <v>0.9</v>
      </c>
      <c r="H19" s="9">
        <v>0.5</v>
      </c>
      <c r="I19" s="9">
        <v>0.5</v>
      </c>
      <c r="J19" s="9">
        <v>0.5</v>
      </c>
      <c r="K19" s="9">
        <v>0.9</v>
      </c>
      <c r="L19" s="9">
        <v>0.9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1.9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1.9</v>
      </c>
      <c r="L23" s="9">
        <v>1.9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1.7</v>
      </c>
      <c r="E27" s="9">
        <v>1</v>
      </c>
      <c r="F27" s="9">
        <v>1.7</v>
      </c>
      <c r="G27" s="9">
        <v>1</v>
      </c>
      <c r="H27" s="9">
        <v>1.7</v>
      </c>
      <c r="I27" s="9">
        <v>0.5</v>
      </c>
      <c r="J27" s="9">
        <v>0.5</v>
      </c>
      <c r="K27" s="9">
        <v>0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1.9</v>
      </c>
      <c r="D28" s="9">
        <v>1.9</v>
      </c>
      <c r="E28" s="9">
        <v>1.9</v>
      </c>
      <c r="F28" s="9">
        <v>1.9</v>
      </c>
      <c r="G28" s="9">
        <v>0.5</v>
      </c>
      <c r="H28" s="9">
        <v>1.9</v>
      </c>
      <c r="I28" s="9">
        <v>1.9</v>
      </c>
      <c r="J28" s="9">
        <v>0.5</v>
      </c>
      <c r="K28" s="9">
        <v>0.5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1.6</v>
      </c>
      <c r="D29" s="9">
        <v>1.6</v>
      </c>
      <c r="E29" s="9">
        <v>1</v>
      </c>
      <c r="F29" s="9">
        <v>1.6</v>
      </c>
      <c r="G29" s="9">
        <v>0.5</v>
      </c>
      <c r="H29" s="9">
        <v>1.6</v>
      </c>
      <c r="I29" s="9">
        <v>0.5</v>
      </c>
      <c r="J29" s="9">
        <v>0.5</v>
      </c>
      <c r="K29" s="9">
        <v>0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1.9</v>
      </c>
      <c r="D33" s="9">
        <v>1.9</v>
      </c>
      <c r="E33" s="9">
        <v>1.9</v>
      </c>
      <c r="F33" s="9">
        <v>1.9</v>
      </c>
      <c r="G33" s="9">
        <v>1.9</v>
      </c>
      <c r="H33" s="9">
        <v>1.9</v>
      </c>
      <c r="I33" s="9">
        <v>1.9</v>
      </c>
      <c r="J33" s="9">
        <v>1.9</v>
      </c>
      <c r="K33" s="9">
        <v>1.9</v>
      </c>
      <c r="L33" s="9">
        <v>1.9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1.9</v>
      </c>
      <c r="D34" s="9">
        <v>1.9</v>
      </c>
      <c r="E34" s="9">
        <v>1</v>
      </c>
      <c r="F34" s="9">
        <v>1.9</v>
      </c>
      <c r="G34" s="9">
        <v>1</v>
      </c>
      <c r="H34" s="9">
        <v>1.9</v>
      </c>
      <c r="I34" s="9">
        <v>1</v>
      </c>
      <c r="J34" s="9">
        <v>1</v>
      </c>
      <c r="K34" s="9">
        <v>0</v>
      </c>
      <c r="L34" s="9">
        <v>1.9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4.4</v>
      </c>
      <c r="E35" s="9">
        <v>4.4</v>
      </c>
      <c r="F35" s="9">
        <v>4.4</v>
      </c>
      <c r="G35" s="9">
        <v>4.4</v>
      </c>
      <c r="H35" s="9">
        <v>4.4</v>
      </c>
      <c r="I35" s="9">
        <v>4.4</v>
      </c>
      <c r="J35" s="9">
        <v>4.4</v>
      </c>
      <c r="K35" s="9">
        <v>4.4</v>
      </c>
      <c r="L35" s="9">
        <v>4.4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1.7</v>
      </c>
      <c r="E36" s="9">
        <v>1.7</v>
      </c>
      <c r="F36" s="9">
        <v>1.7</v>
      </c>
      <c r="G36" s="9">
        <v>1.7</v>
      </c>
      <c r="H36" s="9">
        <v>1.7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2.9</v>
      </c>
      <c r="D39" s="9">
        <v>2.9</v>
      </c>
      <c r="E39" s="9">
        <v>2.9</v>
      </c>
      <c r="F39" s="9">
        <v>2.9</v>
      </c>
      <c r="G39" s="9">
        <v>2.9</v>
      </c>
      <c r="H39" s="9">
        <v>2.9</v>
      </c>
      <c r="I39" s="9">
        <v>2.9</v>
      </c>
      <c r="J39" s="9">
        <v>2.9</v>
      </c>
      <c r="K39" s="9">
        <v>2.9</v>
      </c>
      <c r="L39" s="9">
        <v>2.9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3.4</v>
      </c>
      <c r="D41" s="9">
        <v>3.4</v>
      </c>
      <c r="E41" s="9">
        <v>3</v>
      </c>
      <c r="F41" s="9">
        <v>3.4</v>
      </c>
      <c r="G41" s="9">
        <v>2</v>
      </c>
      <c r="H41" s="9">
        <v>3.4</v>
      </c>
      <c r="I41" s="9">
        <v>2</v>
      </c>
      <c r="J41" s="9">
        <v>3</v>
      </c>
      <c r="K41" s="9">
        <v>3.4</v>
      </c>
      <c r="L41" s="9">
        <v>3.4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3.7</v>
      </c>
      <c r="D43" s="9">
        <v>3.7</v>
      </c>
      <c r="E43" s="9">
        <v>3.7</v>
      </c>
      <c r="F43" s="9">
        <v>3.7</v>
      </c>
      <c r="G43" s="9">
        <v>3.7</v>
      </c>
      <c r="H43" s="9">
        <v>3.7</v>
      </c>
      <c r="I43" s="9">
        <v>3.7</v>
      </c>
      <c r="J43" s="9">
        <v>3.7</v>
      </c>
      <c r="K43" s="9">
        <v>3.7</v>
      </c>
      <c r="L43" s="9">
        <v>3.7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78.5</v>
      </c>
      <c r="D46" s="9">
        <f t="shared" si="3"/>
        <v>85.4</v>
      </c>
      <c r="E46" s="9">
        <f t="shared" si="3"/>
        <v>85</v>
      </c>
      <c r="F46" s="9">
        <f t="shared" si="3"/>
        <v>86.1</v>
      </c>
      <c r="G46" s="9">
        <f t="shared" si="3"/>
        <v>76.4</v>
      </c>
      <c r="H46" s="9">
        <f t="shared" si="3"/>
        <v>85.5</v>
      </c>
      <c r="I46" s="9">
        <f t="shared" si="3"/>
        <v>78.2</v>
      </c>
      <c r="J46" s="9">
        <f t="shared" si="3"/>
        <v>77.2</v>
      </c>
      <c r="K46" s="9">
        <f t="shared" si="3"/>
        <v>74.4</v>
      </c>
      <c r="L46" s="9">
        <f t="shared" si="3"/>
        <v>81.6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17.5</v>
      </c>
      <c r="D48" s="14">
        <f t="shared" si="4"/>
        <v>10.6</v>
      </c>
      <c r="E48" s="14">
        <f t="shared" si="4"/>
        <v>11</v>
      </c>
      <c r="F48" s="14">
        <f t="shared" si="4"/>
        <v>9.89999999999999</v>
      </c>
      <c r="G48" s="14">
        <f t="shared" si="4"/>
        <v>19.6</v>
      </c>
      <c r="H48" s="14">
        <f t="shared" si="4"/>
        <v>10.5</v>
      </c>
      <c r="I48" s="14">
        <f t="shared" si="4"/>
        <v>17.8</v>
      </c>
      <c r="J48" s="14">
        <f t="shared" si="4"/>
        <v>18.8</v>
      </c>
      <c r="K48" s="14">
        <f t="shared" si="4"/>
        <v>21.6</v>
      </c>
      <c r="L48" s="14">
        <f t="shared" si="4"/>
        <v>14.4</v>
      </c>
    </row>
    <row r="54" spans="9:10">
      <c r="I54" s="15" t="s">
        <v>139</v>
      </c>
      <c r="J54" s="16">
        <f>(SUM(C46:L46)-MAX(C46:L46)-MIN(C46:L46))/8</f>
        <v>80.975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workbookViewId="0">
      <pane xSplit="2" ySplit="2" topLeftCell="C32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1.5</v>
      </c>
      <c r="K5" s="13">
        <v>2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2</v>
      </c>
      <c r="F10" s="9">
        <v>2</v>
      </c>
      <c r="G10" s="13">
        <v>2</v>
      </c>
      <c r="H10" s="9">
        <v>3</v>
      </c>
      <c r="I10" s="13">
        <v>2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9">
        <v>1</v>
      </c>
      <c r="G11" s="13">
        <v>2</v>
      </c>
      <c r="H11" s="9">
        <v>2</v>
      </c>
      <c r="I11" s="13">
        <v>2</v>
      </c>
      <c r="J11" s="9">
        <v>1.5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0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1</v>
      </c>
      <c r="G14" s="13">
        <v>1</v>
      </c>
      <c r="H14" s="9">
        <v>1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1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0.5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1.5</v>
      </c>
      <c r="D22" s="13">
        <v>1</v>
      </c>
      <c r="E22" s="9">
        <v>1</v>
      </c>
      <c r="F22" s="9">
        <v>1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2</v>
      </c>
      <c r="G23" s="13">
        <v>2</v>
      </c>
      <c r="H23" s="9">
        <v>2</v>
      </c>
      <c r="I23" s="13">
        <v>2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1</v>
      </c>
      <c r="F24" s="9">
        <v>1</v>
      </c>
      <c r="G24" s="13">
        <v>1</v>
      </c>
      <c r="H24" s="9">
        <v>1</v>
      </c>
      <c r="I24" s="13">
        <v>1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3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3</v>
      </c>
      <c r="I27" s="13">
        <v>3</v>
      </c>
      <c r="J27" s="9">
        <v>3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1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9">
        <v>1</v>
      </c>
      <c r="G34" s="13">
        <v>1</v>
      </c>
      <c r="H34" s="9">
        <v>1</v>
      </c>
      <c r="I34" s="13">
        <v>1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3</v>
      </c>
      <c r="F35" s="9">
        <v>3</v>
      </c>
      <c r="G35" s="13">
        <v>3</v>
      </c>
      <c r="H35" s="9">
        <v>5</v>
      </c>
      <c r="I35" s="13">
        <v>5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9">
        <v>0</v>
      </c>
      <c r="G36" s="13">
        <v>0</v>
      </c>
      <c r="H36" s="9">
        <v>2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1</v>
      </c>
      <c r="E39" s="9">
        <v>1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1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1</v>
      </c>
      <c r="F42" s="9">
        <v>4</v>
      </c>
      <c r="G42" s="13">
        <v>1</v>
      </c>
      <c r="H42" s="9">
        <v>2</v>
      </c>
      <c r="I42" s="13">
        <v>2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2</v>
      </c>
      <c r="H44" s="9">
        <v>0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70</v>
      </c>
      <c r="D46" s="9">
        <f>SUM(D3:D24)+SUM(D25:D45)</f>
        <v>76</v>
      </c>
      <c r="E46" s="9">
        <f>SUM(E3:E24)+SUM(E25:E45)</f>
        <v>72</v>
      </c>
      <c r="F46" s="9">
        <f t="shared" ref="F46:K46" si="2">SUM(F3:F24)+SUM(F25:F45)</f>
        <v>78</v>
      </c>
      <c r="G46" s="9">
        <f t="shared" si="2"/>
        <v>78</v>
      </c>
      <c r="H46" s="9">
        <f t="shared" si="2"/>
        <v>86</v>
      </c>
      <c r="I46" s="9">
        <f t="shared" si="2"/>
        <v>89</v>
      </c>
      <c r="J46" s="9">
        <f t="shared" si="2"/>
        <v>78.5</v>
      </c>
      <c r="K46" s="9">
        <f t="shared" si="2"/>
        <v>81</v>
      </c>
    </row>
    <row r="47" spans="1:11">
      <c r="A47" s="14" t="s">
        <v>136</v>
      </c>
      <c r="B47" s="14" t="s">
        <v>137</v>
      </c>
      <c r="C47" s="14">
        <v>89</v>
      </c>
      <c r="D47" s="14">
        <v>89</v>
      </c>
      <c r="E47" s="14">
        <v>89</v>
      </c>
      <c r="F47" s="14">
        <v>89</v>
      </c>
      <c r="G47" s="14">
        <v>89</v>
      </c>
      <c r="H47" s="14">
        <v>89</v>
      </c>
      <c r="I47" s="14">
        <v>89</v>
      </c>
      <c r="J47" s="14">
        <v>89</v>
      </c>
      <c r="K47" s="14">
        <v>89</v>
      </c>
    </row>
    <row r="48" spans="1:11">
      <c r="A48" s="14" t="s">
        <v>138</v>
      </c>
      <c r="B48" s="14" t="s">
        <v>137</v>
      </c>
      <c r="C48" s="14">
        <f>C47-C46</f>
        <v>19</v>
      </c>
      <c r="D48" s="14">
        <f>D47-D46</f>
        <v>13</v>
      </c>
      <c r="E48" s="14">
        <f>E47-E46</f>
        <v>17</v>
      </c>
      <c r="F48" s="14">
        <f t="shared" ref="F48:K48" si="3">F47-F46</f>
        <v>11</v>
      </c>
      <c r="G48" s="14">
        <f t="shared" si="3"/>
        <v>11</v>
      </c>
      <c r="H48" s="14">
        <f t="shared" si="3"/>
        <v>3</v>
      </c>
      <c r="I48" s="14">
        <f t="shared" si="3"/>
        <v>0</v>
      </c>
      <c r="J48" s="14">
        <f t="shared" si="3"/>
        <v>10.5</v>
      </c>
      <c r="K48" s="14">
        <f t="shared" si="3"/>
        <v>8</v>
      </c>
    </row>
    <row r="54" spans="8:9">
      <c r="H54" s="20" t="s">
        <v>139</v>
      </c>
      <c r="I54" s="21">
        <f>(SUM(C46:K46)-MAX(C46:K46)-MIN(C46:K46))/7</f>
        <v>78.5</v>
      </c>
    </row>
    <row r="55" spans="8:9">
      <c r="H55" s="20"/>
      <c r="I55" s="21"/>
    </row>
    <row r="56" spans="8:9">
      <c r="H56" s="20" t="s">
        <v>140</v>
      </c>
      <c r="I56" s="21" t="str">
        <f>IF(I54&lt;80,"不通过",IF(AND(I54&lt;85,I54&gt;=80),"通过",IF(AND(I54&lt;95,I54&gt;=85),"良好","优秀")))</f>
        <v>不通过</v>
      </c>
    </row>
    <row r="57" spans="8:9">
      <c r="H57" s="20"/>
      <c r="I57" s="21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S57" sqref="S57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5" t="s">
        <v>131</v>
      </c>
      <c r="G2" s="6" t="s">
        <v>132</v>
      </c>
      <c r="H2" s="5" t="s">
        <v>133</v>
      </c>
      <c r="I2" s="6" t="s">
        <v>134</v>
      </c>
      <c r="J2" s="5" t="s">
        <v>99</v>
      </c>
      <c r="K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9">
        <v>2</v>
      </c>
      <c r="G11" s="13">
        <v>2</v>
      </c>
      <c r="H11" s="9">
        <v>2</v>
      </c>
      <c r="I11" s="13">
        <v>2</v>
      </c>
      <c r="J11" s="9">
        <v>2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2</v>
      </c>
      <c r="E13" s="9">
        <v>1</v>
      </c>
      <c r="F13" s="9">
        <v>1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1.5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0.5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1</v>
      </c>
      <c r="F16" s="9">
        <v>1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0</v>
      </c>
      <c r="G18" s="13">
        <v>1</v>
      </c>
      <c r="H18" s="9">
        <v>1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1.5</v>
      </c>
      <c r="G20" s="13">
        <v>2</v>
      </c>
      <c r="H20" s="9">
        <v>2</v>
      </c>
      <c r="I20" s="13">
        <v>2</v>
      </c>
      <c r="J20" s="9">
        <v>2</v>
      </c>
      <c r="K20" s="13">
        <v>1.5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116</v>
      </c>
      <c r="B26" s="10" t="s">
        <v>117</v>
      </c>
      <c r="C26" s="3" t="s">
        <v>127</v>
      </c>
      <c r="D26" s="11" t="s">
        <v>128</v>
      </c>
      <c r="E26" s="3" t="s">
        <v>129</v>
      </c>
      <c r="F26" s="3" t="s">
        <v>131</v>
      </c>
      <c r="G26" s="11" t="s">
        <v>132</v>
      </c>
      <c r="H26" s="3" t="s">
        <v>133</v>
      </c>
      <c r="I26" s="11" t="s">
        <v>134</v>
      </c>
      <c r="J26" s="3" t="s">
        <v>99</v>
      </c>
      <c r="K26" s="11" t="s">
        <v>99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9">
        <v>6</v>
      </c>
      <c r="G35" s="13">
        <v>4</v>
      </c>
      <c r="H35" s="9">
        <v>6</v>
      </c>
      <c r="I35" s="13">
        <v>4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1.5</v>
      </c>
      <c r="H36" s="9">
        <v>2</v>
      </c>
      <c r="I36" s="13">
        <v>1.5</v>
      </c>
      <c r="J36" s="9">
        <v>1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9">
        <v>3</v>
      </c>
      <c r="G41" s="13">
        <v>3</v>
      </c>
      <c r="H41" s="9">
        <v>3</v>
      </c>
      <c r="I41" s="13">
        <v>3</v>
      </c>
      <c r="J41" s="9">
        <v>3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9">
        <v>2</v>
      </c>
      <c r="G44" s="13">
        <v>2</v>
      </c>
      <c r="H44" s="9">
        <v>2</v>
      </c>
      <c r="I44" s="13">
        <v>3</v>
      </c>
      <c r="J44" s="9">
        <v>2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135</v>
      </c>
      <c r="B46" s="12">
        <v>100</v>
      </c>
      <c r="C46" s="9">
        <f>SUM(C3:C24)+SUM(C25:C45)</f>
        <v>82.5</v>
      </c>
      <c r="D46" s="9">
        <f>SUM(D3:D24)+SUM(D25:D45)</f>
        <v>94</v>
      </c>
      <c r="E46" s="9">
        <f>SUM(E3:E24)+SUM(E25:E45)</f>
        <v>92</v>
      </c>
      <c r="F46" s="9">
        <f t="shared" ref="F46:K46" si="2">SUM(F3:F24)+SUM(F25:F45)</f>
        <v>89.5</v>
      </c>
      <c r="G46" s="9">
        <f t="shared" si="2"/>
        <v>94.5</v>
      </c>
      <c r="H46" s="9">
        <f t="shared" si="2"/>
        <v>97</v>
      </c>
      <c r="I46" s="9">
        <f t="shared" si="2"/>
        <v>94.5</v>
      </c>
      <c r="J46" s="9">
        <f t="shared" si="2"/>
        <v>91.5</v>
      </c>
      <c r="K46" s="9">
        <f t="shared" si="2"/>
        <v>93.5</v>
      </c>
    </row>
    <row r="47" spans="1:11">
      <c r="A47" s="14" t="s">
        <v>136</v>
      </c>
      <c r="B47" s="14" t="s">
        <v>137</v>
      </c>
      <c r="C47" s="14">
        <v>98</v>
      </c>
      <c r="D47" s="14">
        <v>98</v>
      </c>
      <c r="E47" s="14">
        <v>98</v>
      </c>
      <c r="F47" s="14">
        <v>98</v>
      </c>
      <c r="G47" s="14">
        <v>98</v>
      </c>
      <c r="H47" s="14">
        <v>98</v>
      </c>
      <c r="I47" s="14">
        <v>98</v>
      </c>
      <c r="J47" s="14">
        <v>98</v>
      </c>
      <c r="K47" s="14">
        <v>98</v>
      </c>
    </row>
    <row r="48" spans="1:11">
      <c r="A48" s="14" t="s">
        <v>138</v>
      </c>
      <c r="B48" s="14" t="s">
        <v>137</v>
      </c>
      <c r="C48" s="14">
        <f>C47-C46</f>
        <v>15.5</v>
      </c>
      <c r="D48" s="14">
        <f>D47-D46</f>
        <v>4</v>
      </c>
      <c r="E48" s="14">
        <f>E47-E46</f>
        <v>6</v>
      </c>
      <c r="F48" s="14">
        <f t="shared" ref="F48:K48" si="3">F47-F46</f>
        <v>8.5</v>
      </c>
      <c r="G48" s="14">
        <f t="shared" si="3"/>
        <v>3.5</v>
      </c>
      <c r="H48" s="14">
        <f t="shared" si="3"/>
        <v>1</v>
      </c>
      <c r="I48" s="14">
        <f t="shared" si="3"/>
        <v>3.5</v>
      </c>
      <c r="J48" s="14">
        <f t="shared" si="3"/>
        <v>6.5</v>
      </c>
      <c r="K48" s="14">
        <f t="shared" si="3"/>
        <v>4.5</v>
      </c>
    </row>
    <row r="54" spans="8:9">
      <c r="H54" s="15" t="s">
        <v>139</v>
      </c>
      <c r="I54" s="16">
        <f>(SUM(C46:K46)-MAX(C46:K46)-MIN(C46:K46))/7</f>
        <v>92.7857142857143</v>
      </c>
    </row>
    <row r="55" spans="8:9">
      <c r="H55" s="15"/>
      <c r="I55" s="16"/>
    </row>
    <row r="56" spans="8:9">
      <c r="H56" s="17" t="s">
        <v>140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14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0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1.5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1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2</v>
      </c>
      <c r="E35" s="9">
        <v>3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3</v>
      </c>
      <c r="E42" s="9">
        <v>3</v>
      </c>
      <c r="F42" s="13">
        <v>3</v>
      </c>
      <c r="G42" s="9">
        <v>3</v>
      </c>
      <c r="H42" s="13">
        <v>3</v>
      </c>
      <c r="I42" s="9">
        <v>3</v>
      </c>
      <c r="J42" s="13">
        <v>3</v>
      </c>
      <c r="K42" s="9">
        <v>3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0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84.5</v>
      </c>
      <c r="D46" s="9">
        <f t="shared" si="0"/>
        <v>79</v>
      </c>
      <c r="E46" s="9">
        <f t="shared" si="0"/>
        <v>87</v>
      </c>
      <c r="F46" s="9">
        <f t="shared" si="0"/>
        <v>84</v>
      </c>
      <c r="G46" s="9">
        <f t="shared" si="0"/>
        <v>79</v>
      </c>
      <c r="H46" s="9">
        <f t="shared" si="0"/>
        <v>83</v>
      </c>
      <c r="I46" s="9">
        <f t="shared" si="0"/>
        <v>84</v>
      </c>
      <c r="J46" s="9">
        <f t="shared" si="0"/>
        <v>84</v>
      </c>
      <c r="K46" s="9">
        <f t="shared" si="0"/>
        <v>82</v>
      </c>
      <c r="L46" s="9">
        <f t="shared" si="0"/>
        <v>85</v>
      </c>
    </row>
    <row r="47" spans="1:12">
      <c r="A47" s="14" t="s">
        <v>136</v>
      </c>
      <c r="B47" s="14" t="s">
        <v>137</v>
      </c>
      <c r="C47" s="14">
        <f t="shared" ref="C47:L47" si="1">SUM(C3:C45)</f>
        <v>84.5</v>
      </c>
      <c r="D47" s="14">
        <f t="shared" si="1"/>
        <v>79</v>
      </c>
      <c r="E47" s="14">
        <f t="shared" si="1"/>
        <v>87</v>
      </c>
      <c r="F47" s="14">
        <f t="shared" si="1"/>
        <v>84</v>
      </c>
      <c r="G47" s="14">
        <f t="shared" si="1"/>
        <v>79</v>
      </c>
      <c r="H47" s="14">
        <f t="shared" si="1"/>
        <v>83</v>
      </c>
      <c r="I47" s="14">
        <f t="shared" si="1"/>
        <v>84</v>
      </c>
      <c r="J47" s="14">
        <f t="shared" si="1"/>
        <v>84</v>
      </c>
      <c r="K47" s="14">
        <f t="shared" si="1"/>
        <v>82</v>
      </c>
      <c r="L47" s="14">
        <f t="shared" si="1"/>
        <v>85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83.1875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K65" sqref="K6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1</v>
      </c>
      <c r="H15" s="13">
        <v>2</v>
      </c>
      <c r="I15" s="9">
        <v>1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1</v>
      </c>
      <c r="J28" s="13">
        <v>1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3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0.5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87</v>
      </c>
      <c r="D46" s="9">
        <f t="shared" si="0"/>
        <v>79.5</v>
      </c>
      <c r="E46" s="9">
        <f t="shared" si="0"/>
        <v>88</v>
      </c>
      <c r="F46" s="9">
        <f t="shared" si="0"/>
        <v>86</v>
      </c>
      <c r="G46" s="9">
        <f t="shared" si="0"/>
        <v>78.5</v>
      </c>
      <c r="H46" s="9">
        <f t="shared" si="0"/>
        <v>85.5</v>
      </c>
      <c r="I46" s="9">
        <f t="shared" si="0"/>
        <v>83</v>
      </c>
      <c r="J46" s="9">
        <f t="shared" si="0"/>
        <v>82</v>
      </c>
      <c r="K46" s="9">
        <f t="shared" si="0"/>
        <v>81.5</v>
      </c>
      <c r="L46" s="9">
        <f t="shared" si="0"/>
        <v>84</v>
      </c>
    </row>
    <row r="47" spans="1:12">
      <c r="A47" s="14" t="s">
        <v>136</v>
      </c>
      <c r="B47" s="14" t="s">
        <v>137</v>
      </c>
      <c r="C47" s="14">
        <f t="shared" ref="C47:L47" si="1">SUM(C3:C45)</f>
        <v>87</v>
      </c>
      <c r="D47" s="14">
        <f t="shared" si="1"/>
        <v>79.5</v>
      </c>
      <c r="E47" s="14">
        <f t="shared" si="1"/>
        <v>88</v>
      </c>
      <c r="F47" s="14">
        <f t="shared" si="1"/>
        <v>86</v>
      </c>
      <c r="G47" s="14">
        <f t="shared" si="1"/>
        <v>78.5</v>
      </c>
      <c r="H47" s="14">
        <f t="shared" si="1"/>
        <v>85.5</v>
      </c>
      <c r="I47" s="14">
        <f t="shared" si="1"/>
        <v>83</v>
      </c>
      <c r="J47" s="14">
        <f t="shared" si="1"/>
        <v>82</v>
      </c>
      <c r="K47" s="14">
        <f t="shared" si="1"/>
        <v>81.5</v>
      </c>
      <c r="L47" s="14">
        <f t="shared" si="1"/>
        <v>84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1</v>
      </c>
      <c r="J23" s="13">
        <v>2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0</v>
      </c>
      <c r="F28" s="13">
        <v>1</v>
      </c>
      <c r="G28" s="9">
        <v>1</v>
      </c>
      <c r="H28" s="13">
        <v>1</v>
      </c>
      <c r="I28" s="9">
        <v>0</v>
      </c>
      <c r="J28" s="13">
        <v>1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3</v>
      </c>
      <c r="G35" s="9">
        <v>3</v>
      </c>
      <c r="H35" s="13">
        <v>4</v>
      </c>
      <c r="I35" s="9">
        <v>4</v>
      </c>
      <c r="J35" s="13">
        <v>4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2</v>
      </c>
      <c r="F37" s="13">
        <v>2</v>
      </c>
      <c r="G37" s="9">
        <v>0</v>
      </c>
      <c r="H37" s="13">
        <v>2</v>
      </c>
      <c r="I37" s="9">
        <v>2</v>
      </c>
      <c r="J37" s="13">
        <v>1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1</v>
      </c>
      <c r="F38" s="13">
        <v>1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90.5</v>
      </c>
      <c r="D46" s="9">
        <f t="shared" si="0"/>
        <v>89.5</v>
      </c>
      <c r="E46" s="9">
        <f t="shared" si="0"/>
        <v>90</v>
      </c>
      <c r="F46" s="9">
        <f t="shared" si="0"/>
        <v>91</v>
      </c>
      <c r="G46" s="9">
        <f t="shared" si="0"/>
        <v>89</v>
      </c>
      <c r="H46" s="9">
        <f t="shared" si="0"/>
        <v>93</v>
      </c>
      <c r="I46" s="9">
        <f t="shared" si="0"/>
        <v>88.5</v>
      </c>
      <c r="J46" s="9">
        <f t="shared" si="0"/>
        <v>92</v>
      </c>
      <c r="K46" s="9">
        <f t="shared" si="0"/>
        <v>85.5</v>
      </c>
      <c r="L46" s="9">
        <f t="shared" si="0"/>
        <v>87</v>
      </c>
    </row>
    <row r="47" spans="1:12">
      <c r="A47" s="14" t="s">
        <v>136</v>
      </c>
      <c r="B47" s="14" t="s">
        <v>137</v>
      </c>
      <c r="C47" s="14">
        <f t="shared" ref="C47:L47" si="1">SUM(C3:C45)</f>
        <v>90.5</v>
      </c>
      <c r="D47" s="14">
        <f t="shared" si="1"/>
        <v>89.5</v>
      </c>
      <c r="E47" s="14">
        <f t="shared" si="1"/>
        <v>90</v>
      </c>
      <c r="F47" s="14">
        <f t="shared" si="1"/>
        <v>91</v>
      </c>
      <c r="G47" s="14">
        <f t="shared" si="1"/>
        <v>89</v>
      </c>
      <c r="H47" s="14">
        <f t="shared" si="1"/>
        <v>93</v>
      </c>
      <c r="I47" s="14">
        <f t="shared" si="1"/>
        <v>88.5</v>
      </c>
      <c r="J47" s="14">
        <f t="shared" si="1"/>
        <v>92</v>
      </c>
      <c r="K47" s="14">
        <f t="shared" si="1"/>
        <v>85.5</v>
      </c>
      <c r="L47" s="14">
        <f t="shared" si="1"/>
        <v>87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89.6875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N78" sqref="N7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2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0.5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1.5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1.5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0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1</v>
      </c>
      <c r="G34" s="9">
        <v>1</v>
      </c>
      <c r="H34" s="13">
        <v>1</v>
      </c>
      <c r="I34" s="9">
        <v>1</v>
      </c>
      <c r="J34" s="13">
        <v>1</v>
      </c>
      <c r="K34" s="9">
        <v>0.5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0.5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83</v>
      </c>
      <c r="D46" s="9">
        <f t="shared" si="0"/>
        <v>86</v>
      </c>
      <c r="E46" s="9">
        <f t="shared" si="0"/>
        <v>86</v>
      </c>
      <c r="F46" s="9">
        <f t="shared" si="0"/>
        <v>86</v>
      </c>
      <c r="G46" s="9">
        <f t="shared" si="0"/>
        <v>82</v>
      </c>
      <c r="H46" s="9">
        <f t="shared" si="0"/>
        <v>88</v>
      </c>
      <c r="I46" s="9">
        <f t="shared" si="0"/>
        <v>86.5</v>
      </c>
      <c r="J46" s="9">
        <f t="shared" si="0"/>
        <v>85</v>
      </c>
      <c r="K46" s="9">
        <f t="shared" si="0"/>
        <v>80</v>
      </c>
      <c r="L46" s="9">
        <f t="shared" si="0"/>
        <v>84</v>
      </c>
    </row>
    <row r="47" spans="1:12">
      <c r="A47" s="14" t="s">
        <v>136</v>
      </c>
      <c r="B47" s="14" t="s">
        <v>137</v>
      </c>
      <c r="C47" s="14">
        <f t="shared" ref="C47:L47" si="1">SUM(C3:C45)</f>
        <v>83</v>
      </c>
      <c r="D47" s="14">
        <f t="shared" si="1"/>
        <v>86</v>
      </c>
      <c r="E47" s="14">
        <f t="shared" si="1"/>
        <v>86</v>
      </c>
      <c r="F47" s="14">
        <f t="shared" si="1"/>
        <v>86</v>
      </c>
      <c r="G47" s="14">
        <f t="shared" si="1"/>
        <v>82</v>
      </c>
      <c r="H47" s="14">
        <f t="shared" si="1"/>
        <v>88</v>
      </c>
      <c r="I47" s="14">
        <f t="shared" si="1"/>
        <v>86.5</v>
      </c>
      <c r="J47" s="14">
        <f t="shared" si="1"/>
        <v>85</v>
      </c>
      <c r="K47" s="14">
        <f t="shared" si="1"/>
        <v>80</v>
      </c>
      <c r="L47" s="14">
        <f t="shared" si="1"/>
        <v>84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84.8125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0.5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0.5</v>
      </c>
      <c r="H15" s="13">
        <v>2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0.5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0.5</v>
      </c>
      <c r="H19" s="13">
        <v>0</v>
      </c>
      <c r="I19" s="9">
        <v>0</v>
      </c>
      <c r="J19" s="13">
        <v>0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1.5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3.5</v>
      </c>
      <c r="E41" s="9">
        <v>4</v>
      </c>
      <c r="F41" s="13">
        <v>4</v>
      </c>
      <c r="G41" s="9">
        <v>3</v>
      </c>
      <c r="H41" s="13">
        <v>4</v>
      </c>
      <c r="I41" s="9">
        <v>4</v>
      </c>
      <c r="J41" s="13">
        <v>3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88</v>
      </c>
      <c r="D46" s="9">
        <f t="shared" si="0"/>
        <v>91.5</v>
      </c>
      <c r="E46" s="9">
        <f t="shared" si="0"/>
        <v>91.5</v>
      </c>
      <c r="F46" s="9">
        <f t="shared" si="0"/>
        <v>91</v>
      </c>
      <c r="G46" s="9">
        <f t="shared" si="0"/>
        <v>84.5</v>
      </c>
      <c r="H46" s="9">
        <f t="shared" si="0"/>
        <v>90.5</v>
      </c>
      <c r="I46" s="9">
        <f t="shared" si="0"/>
        <v>88.5</v>
      </c>
      <c r="J46" s="9">
        <f t="shared" si="0"/>
        <v>87</v>
      </c>
      <c r="K46" s="9">
        <f t="shared" si="0"/>
        <v>87.5</v>
      </c>
      <c r="L46" s="9">
        <f t="shared" si="0"/>
        <v>88.5</v>
      </c>
    </row>
    <row r="47" spans="1:12">
      <c r="A47" s="14" t="s">
        <v>136</v>
      </c>
      <c r="B47" s="14" t="s">
        <v>137</v>
      </c>
      <c r="C47" s="14">
        <f t="shared" ref="C47:L47" si="1">SUM(C3:C45)</f>
        <v>88</v>
      </c>
      <c r="D47" s="14">
        <f t="shared" si="1"/>
        <v>91.5</v>
      </c>
      <c r="E47" s="14">
        <f t="shared" si="1"/>
        <v>91.5</v>
      </c>
      <c r="F47" s="14">
        <f t="shared" si="1"/>
        <v>91</v>
      </c>
      <c r="G47" s="14">
        <f t="shared" si="1"/>
        <v>84.5</v>
      </c>
      <c r="H47" s="14">
        <f t="shared" si="1"/>
        <v>90.5</v>
      </c>
      <c r="I47" s="14">
        <f t="shared" si="1"/>
        <v>88.5</v>
      </c>
      <c r="J47" s="14">
        <f t="shared" si="1"/>
        <v>87</v>
      </c>
      <c r="K47" s="14">
        <f t="shared" si="1"/>
        <v>87.5</v>
      </c>
      <c r="L47" s="14">
        <f t="shared" si="1"/>
        <v>88.5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89.0625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2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0.5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1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0</v>
      </c>
      <c r="G17" s="9">
        <v>1</v>
      </c>
      <c r="H17" s="13">
        <v>0</v>
      </c>
      <c r="I17" s="9">
        <v>0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1</v>
      </c>
      <c r="H19" s="13">
        <v>0.5</v>
      </c>
      <c r="I19" s="9">
        <v>0</v>
      </c>
      <c r="J19" s="13">
        <v>1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1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0.5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3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1.5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2</v>
      </c>
      <c r="E45" s="9">
        <v>2</v>
      </c>
      <c r="F45" s="13">
        <v>2</v>
      </c>
      <c r="G45" s="9">
        <v>1</v>
      </c>
      <c r="H45" s="13">
        <v>2</v>
      </c>
      <c r="I45" s="9">
        <v>2</v>
      </c>
      <c r="J45" s="13">
        <v>1</v>
      </c>
      <c r="K45" s="9">
        <v>1</v>
      </c>
      <c r="L45" s="13">
        <v>2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86</v>
      </c>
      <c r="D46" s="9">
        <f t="shared" si="0"/>
        <v>90.5</v>
      </c>
      <c r="E46" s="9">
        <f t="shared" si="0"/>
        <v>92</v>
      </c>
      <c r="F46" s="9">
        <f t="shared" si="0"/>
        <v>89</v>
      </c>
      <c r="G46" s="9">
        <f t="shared" si="0"/>
        <v>87</v>
      </c>
      <c r="H46" s="9">
        <f t="shared" si="0"/>
        <v>89.5</v>
      </c>
      <c r="I46" s="9">
        <f t="shared" si="0"/>
        <v>86.5</v>
      </c>
      <c r="J46" s="9">
        <f t="shared" si="0"/>
        <v>88.5</v>
      </c>
      <c r="K46" s="9">
        <f t="shared" si="0"/>
        <v>82</v>
      </c>
      <c r="L46" s="9">
        <f t="shared" si="0"/>
        <v>86.5</v>
      </c>
    </row>
    <row r="47" spans="1:12">
      <c r="A47" s="14" t="s">
        <v>136</v>
      </c>
      <c r="B47" s="14" t="s">
        <v>137</v>
      </c>
      <c r="C47" s="14">
        <f t="shared" ref="C47:L47" si="1">SUM(C3:C45)</f>
        <v>86</v>
      </c>
      <c r="D47" s="14">
        <f t="shared" si="1"/>
        <v>90.5</v>
      </c>
      <c r="E47" s="14">
        <f t="shared" si="1"/>
        <v>92</v>
      </c>
      <c r="F47" s="14">
        <f t="shared" si="1"/>
        <v>89</v>
      </c>
      <c r="G47" s="14">
        <f t="shared" si="1"/>
        <v>87</v>
      </c>
      <c r="H47" s="14">
        <f t="shared" si="1"/>
        <v>89.5</v>
      </c>
      <c r="I47" s="14">
        <f t="shared" si="1"/>
        <v>86.5</v>
      </c>
      <c r="J47" s="14">
        <f t="shared" si="1"/>
        <v>88.5</v>
      </c>
      <c r="K47" s="14">
        <f t="shared" si="1"/>
        <v>82</v>
      </c>
      <c r="L47" s="14">
        <f t="shared" si="1"/>
        <v>86.5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87.9375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2.5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0.5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0</v>
      </c>
      <c r="K19" s="9">
        <v>0.2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2</v>
      </c>
      <c r="E27" s="9">
        <v>2</v>
      </c>
      <c r="F27" s="13">
        <v>2</v>
      </c>
      <c r="G27" s="9">
        <v>1.5</v>
      </c>
      <c r="H27" s="13">
        <v>2</v>
      </c>
      <c r="I27" s="9">
        <v>2</v>
      </c>
      <c r="J27" s="13">
        <v>2</v>
      </c>
      <c r="K27" s="9">
        <v>2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5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2</v>
      </c>
      <c r="F44" s="13">
        <v>2</v>
      </c>
      <c r="G44" s="9">
        <v>2</v>
      </c>
      <c r="H44" s="13">
        <v>1.5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1.5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90.5</v>
      </c>
      <c r="F46" s="9">
        <f t="shared" si="0"/>
        <v>90.5</v>
      </c>
      <c r="G46" s="9">
        <f t="shared" si="0"/>
        <v>84</v>
      </c>
      <c r="H46" s="9">
        <f t="shared" si="0"/>
        <v>86.5</v>
      </c>
      <c r="I46" s="9">
        <f t="shared" si="0"/>
        <v>89.5</v>
      </c>
      <c r="J46" s="9">
        <f t="shared" si="0"/>
        <v>88</v>
      </c>
      <c r="K46" s="9">
        <f t="shared" si="0"/>
        <v>87.7</v>
      </c>
      <c r="L46" s="9">
        <f t="shared" si="0"/>
        <v>86</v>
      </c>
    </row>
    <row r="47" spans="1:12">
      <c r="A47" s="14" t="s">
        <v>136</v>
      </c>
      <c r="B47" s="14" t="s">
        <v>137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90.5</v>
      </c>
      <c r="F47" s="14">
        <f t="shared" si="1"/>
        <v>90.5</v>
      </c>
      <c r="G47" s="14">
        <f t="shared" si="1"/>
        <v>84</v>
      </c>
      <c r="H47" s="14">
        <f t="shared" si="1"/>
        <v>86.5</v>
      </c>
      <c r="I47" s="14">
        <f t="shared" si="1"/>
        <v>89.5</v>
      </c>
      <c r="J47" s="14">
        <f t="shared" si="1"/>
        <v>88</v>
      </c>
      <c r="K47" s="14">
        <f t="shared" si="1"/>
        <v>87.7</v>
      </c>
      <c r="L47" s="14">
        <f t="shared" si="1"/>
        <v>86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87.2125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2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0.5</v>
      </c>
      <c r="G21" s="9">
        <v>1</v>
      </c>
      <c r="H21" s="13">
        <v>0.5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0.5</v>
      </c>
      <c r="D32" s="13">
        <v>1</v>
      </c>
      <c r="E32" s="9">
        <v>1</v>
      </c>
      <c r="F32" s="13">
        <v>1</v>
      </c>
      <c r="G32" s="9">
        <v>0.5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1</v>
      </c>
      <c r="E36" s="9">
        <v>1</v>
      </c>
      <c r="F36" s="13">
        <v>1</v>
      </c>
      <c r="G36" s="9">
        <v>0.5</v>
      </c>
      <c r="H36" s="13">
        <v>1</v>
      </c>
      <c r="I36" s="9">
        <v>0.5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1.5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1.5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83</v>
      </c>
      <c r="D46" s="9">
        <f t="shared" si="0"/>
        <v>84.5</v>
      </c>
      <c r="E46" s="9">
        <f t="shared" si="0"/>
        <v>88.5</v>
      </c>
      <c r="F46" s="9">
        <f t="shared" si="0"/>
        <v>88</v>
      </c>
      <c r="G46" s="9">
        <f t="shared" si="0"/>
        <v>81.5</v>
      </c>
      <c r="H46" s="9">
        <f t="shared" si="0"/>
        <v>87</v>
      </c>
      <c r="I46" s="9">
        <f t="shared" si="0"/>
        <v>86</v>
      </c>
      <c r="J46" s="9">
        <f t="shared" si="0"/>
        <v>87</v>
      </c>
      <c r="K46" s="9">
        <f t="shared" si="0"/>
        <v>85</v>
      </c>
      <c r="L46" s="9">
        <f t="shared" si="0"/>
        <v>91</v>
      </c>
    </row>
    <row r="47" spans="1:12">
      <c r="A47" s="14" t="s">
        <v>136</v>
      </c>
      <c r="B47" s="14" t="s">
        <v>137</v>
      </c>
      <c r="C47" s="14">
        <f t="shared" ref="C47:L47" si="1">SUM(C3:C45)</f>
        <v>83</v>
      </c>
      <c r="D47" s="14">
        <f t="shared" si="1"/>
        <v>84.5</v>
      </c>
      <c r="E47" s="14">
        <f t="shared" si="1"/>
        <v>88.5</v>
      </c>
      <c r="F47" s="14">
        <f t="shared" si="1"/>
        <v>88</v>
      </c>
      <c r="G47" s="14">
        <f t="shared" si="1"/>
        <v>81.5</v>
      </c>
      <c r="H47" s="14">
        <f t="shared" si="1"/>
        <v>87</v>
      </c>
      <c r="I47" s="14">
        <f t="shared" si="1"/>
        <v>86</v>
      </c>
      <c r="J47" s="14">
        <f t="shared" si="1"/>
        <v>87</v>
      </c>
      <c r="K47" s="14">
        <f t="shared" si="1"/>
        <v>85</v>
      </c>
      <c r="L47" s="14">
        <f t="shared" si="1"/>
        <v>91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86.125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124</v>
      </c>
      <c r="J2" s="23" t="s">
        <v>125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2.9</v>
      </c>
      <c r="D5" s="9">
        <v>2.9</v>
      </c>
      <c r="E5" s="9">
        <v>2.9</v>
      </c>
      <c r="F5" s="9">
        <v>2.9</v>
      </c>
      <c r="G5" s="9">
        <v>2.9</v>
      </c>
      <c r="H5" s="9">
        <v>2.9</v>
      </c>
      <c r="I5" s="9">
        <v>2.9</v>
      </c>
      <c r="J5" s="9">
        <v>2.9</v>
      </c>
      <c r="K5" s="9">
        <v>2.9</v>
      </c>
      <c r="L5" s="9">
        <v>2.9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2.7</v>
      </c>
      <c r="D7" s="9">
        <v>2.7</v>
      </c>
      <c r="E7" s="9">
        <v>2.7</v>
      </c>
      <c r="F7" s="9">
        <v>2.7</v>
      </c>
      <c r="G7" s="9">
        <v>2.7</v>
      </c>
      <c r="H7" s="9">
        <v>2.7</v>
      </c>
      <c r="I7" s="9">
        <v>2.7</v>
      </c>
      <c r="J7" s="9">
        <v>2.7</v>
      </c>
      <c r="K7" s="9">
        <v>1.5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0.9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2</v>
      </c>
      <c r="E14" s="9">
        <v>1</v>
      </c>
      <c r="F14" s="9">
        <v>2</v>
      </c>
      <c r="G14" s="9">
        <v>1.5</v>
      </c>
      <c r="H14" s="9">
        <v>2</v>
      </c>
      <c r="I14" s="9">
        <v>1.5</v>
      </c>
      <c r="J14" s="9">
        <v>0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1.9</v>
      </c>
      <c r="E15" s="9">
        <v>1.5</v>
      </c>
      <c r="F15" s="9">
        <v>1.9</v>
      </c>
      <c r="G15" s="9">
        <v>1.5</v>
      </c>
      <c r="H15" s="9">
        <v>1.9</v>
      </c>
      <c r="I15" s="9">
        <v>1.5</v>
      </c>
      <c r="J15" s="9">
        <v>1</v>
      </c>
      <c r="K15" s="9">
        <v>1</v>
      </c>
      <c r="L15" s="9">
        <v>1.9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0.5</v>
      </c>
      <c r="E17" s="9">
        <v>0.5</v>
      </c>
      <c r="F17" s="9">
        <v>1</v>
      </c>
      <c r="G17" s="9">
        <v>0.5</v>
      </c>
      <c r="H17" s="9">
        <v>1</v>
      </c>
      <c r="I17" s="9">
        <v>0.5</v>
      </c>
      <c r="J17" s="9">
        <v>0.5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0.1</v>
      </c>
      <c r="F18" s="9">
        <v>0.1</v>
      </c>
      <c r="G18" s="9">
        <v>0.1</v>
      </c>
      <c r="H18" s="9">
        <v>0.1</v>
      </c>
      <c r="I18" s="9">
        <v>0.1</v>
      </c>
      <c r="J18" s="9">
        <v>0.1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0.5</v>
      </c>
      <c r="H19" s="9">
        <v>1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1.5</v>
      </c>
      <c r="E22" s="9">
        <v>1.5</v>
      </c>
      <c r="F22" s="9">
        <v>1.9</v>
      </c>
      <c r="G22" s="9">
        <v>1.5</v>
      </c>
      <c r="H22" s="9">
        <v>1.9</v>
      </c>
      <c r="I22" s="9">
        <v>1.9</v>
      </c>
      <c r="J22" s="9">
        <v>1.5</v>
      </c>
      <c r="K22" s="9">
        <v>1.9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1.6</v>
      </c>
      <c r="D27" s="9">
        <v>1.6</v>
      </c>
      <c r="E27" s="9">
        <v>1.6</v>
      </c>
      <c r="F27" s="9">
        <v>1.6</v>
      </c>
      <c r="G27" s="9">
        <v>1.6</v>
      </c>
      <c r="H27" s="9">
        <v>1.6</v>
      </c>
      <c r="I27" s="9">
        <v>1.6</v>
      </c>
      <c r="J27" s="9">
        <v>1.6</v>
      </c>
      <c r="K27" s="9">
        <v>2</v>
      </c>
      <c r="L27" s="9">
        <v>1.6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2</v>
      </c>
      <c r="E28" s="9">
        <v>2</v>
      </c>
      <c r="F28" s="9">
        <v>2</v>
      </c>
      <c r="G28" s="9">
        <v>0.5</v>
      </c>
      <c r="H28" s="9">
        <v>2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2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1.9</v>
      </c>
      <c r="D33" s="9">
        <v>1.9</v>
      </c>
      <c r="E33" s="9">
        <v>1.9</v>
      </c>
      <c r="F33" s="9">
        <v>1.9</v>
      </c>
      <c r="G33" s="9">
        <v>1.9</v>
      </c>
      <c r="H33" s="9">
        <v>1.9</v>
      </c>
      <c r="I33" s="9">
        <v>1.9</v>
      </c>
      <c r="J33" s="9">
        <v>1.9</v>
      </c>
      <c r="K33" s="9">
        <v>1.9</v>
      </c>
      <c r="L33" s="9">
        <v>1.9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1.7</v>
      </c>
      <c r="D34" s="9">
        <v>1.7</v>
      </c>
      <c r="E34" s="9">
        <v>1.7</v>
      </c>
      <c r="F34" s="9">
        <v>1.7</v>
      </c>
      <c r="G34" s="9">
        <v>1.5</v>
      </c>
      <c r="H34" s="9">
        <v>1.7</v>
      </c>
      <c r="I34" s="9">
        <v>1.5</v>
      </c>
      <c r="J34" s="9">
        <v>1.5</v>
      </c>
      <c r="K34" s="9">
        <v>0.5</v>
      </c>
      <c r="L34" s="9">
        <v>1.7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4.1</v>
      </c>
      <c r="E35" s="9">
        <v>4.1</v>
      </c>
      <c r="F35" s="9">
        <v>4.1</v>
      </c>
      <c r="G35" s="9">
        <v>4.1</v>
      </c>
      <c r="H35" s="9">
        <v>4.1</v>
      </c>
      <c r="I35" s="9">
        <v>4.1</v>
      </c>
      <c r="J35" s="9">
        <v>4.1</v>
      </c>
      <c r="K35" s="9">
        <v>4.1</v>
      </c>
      <c r="L35" s="9">
        <v>1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1.7</v>
      </c>
      <c r="E36" s="9">
        <v>1.7</v>
      </c>
      <c r="F36" s="9">
        <v>1.7</v>
      </c>
      <c r="G36" s="9">
        <v>1.7</v>
      </c>
      <c r="H36" s="9">
        <v>1.7</v>
      </c>
      <c r="I36" s="9">
        <v>1.7</v>
      </c>
      <c r="J36" s="9">
        <v>1.7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0.3</v>
      </c>
      <c r="E37" s="9">
        <v>0.3</v>
      </c>
      <c r="F37" s="9">
        <v>0.3</v>
      </c>
      <c r="G37" s="9">
        <v>0.3</v>
      </c>
      <c r="H37" s="9">
        <v>0.3</v>
      </c>
      <c r="I37" s="9">
        <v>0.3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1.1</v>
      </c>
      <c r="D38" s="9">
        <v>1.1</v>
      </c>
      <c r="E38" s="9">
        <v>1.1</v>
      </c>
      <c r="F38" s="9">
        <v>1.1</v>
      </c>
      <c r="G38" s="9">
        <v>1.1</v>
      </c>
      <c r="H38" s="9">
        <v>1.1</v>
      </c>
      <c r="I38" s="9">
        <v>1.1</v>
      </c>
      <c r="J38" s="9">
        <v>0</v>
      </c>
      <c r="K38" s="9">
        <v>0</v>
      </c>
      <c r="L38" s="9">
        <v>1.1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2.9</v>
      </c>
      <c r="D39" s="9">
        <v>2.9</v>
      </c>
      <c r="E39" s="9">
        <v>2.9</v>
      </c>
      <c r="F39" s="9">
        <v>2.9</v>
      </c>
      <c r="G39" s="9">
        <v>1.5</v>
      </c>
      <c r="H39" s="9">
        <v>2.9</v>
      </c>
      <c r="I39" s="9">
        <v>1.5</v>
      </c>
      <c r="J39" s="9">
        <v>1.5</v>
      </c>
      <c r="K39" s="9">
        <v>2.9</v>
      </c>
      <c r="L39" s="9">
        <v>2.9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2.9</v>
      </c>
      <c r="D40" s="9">
        <v>2.9</v>
      </c>
      <c r="E40" s="9">
        <v>2.9</v>
      </c>
      <c r="F40" s="9">
        <v>2.9</v>
      </c>
      <c r="G40" s="9">
        <v>1.5</v>
      </c>
      <c r="H40" s="9">
        <v>2.9</v>
      </c>
      <c r="I40" s="9">
        <v>1.5</v>
      </c>
      <c r="J40" s="9">
        <v>1.5</v>
      </c>
      <c r="K40" s="9">
        <v>2.9</v>
      </c>
      <c r="L40" s="9">
        <v>2.9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3.9</v>
      </c>
      <c r="D41" s="9">
        <v>3.9</v>
      </c>
      <c r="E41" s="9">
        <v>4</v>
      </c>
      <c r="F41" s="9">
        <v>3.9</v>
      </c>
      <c r="G41" s="9">
        <v>1.5</v>
      </c>
      <c r="H41" s="9">
        <v>3.9</v>
      </c>
      <c r="I41" s="9">
        <v>1.5</v>
      </c>
      <c r="J41" s="9">
        <v>1.5</v>
      </c>
      <c r="K41" s="9">
        <v>3.9</v>
      </c>
      <c r="L41" s="9">
        <v>1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3.9</v>
      </c>
      <c r="D42" s="9">
        <v>3.9</v>
      </c>
      <c r="E42" s="9">
        <v>4</v>
      </c>
      <c r="F42" s="9">
        <v>3.9</v>
      </c>
      <c r="G42" s="9">
        <v>1.5</v>
      </c>
      <c r="H42" s="9">
        <v>3.9</v>
      </c>
      <c r="I42" s="9">
        <v>1.5</v>
      </c>
      <c r="J42" s="9">
        <v>1.5</v>
      </c>
      <c r="K42" s="9">
        <v>2</v>
      </c>
      <c r="L42" s="9">
        <v>1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3.9</v>
      </c>
      <c r="D43" s="9">
        <v>3.9</v>
      </c>
      <c r="E43" s="9">
        <v>3.9</v>
      </c>
      <c r="F43" s="9">
        <v>3.9</v>
      </c>
      <c r="G43" s="9">
        <v>3</v>
      </c>
      <c r="H43" s="9">
        <v>3</v>
      </c>
      <c r="I43" s="9">
        <v>3</v>
      </c>
      <c r="J43" s="9">
        <v>3</v>
      </c>
      <c r="K43" s="9">
        <v>3.9</v>
      </c>
      <c r="L43" s="9">
        <v>3.9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76.3</v>
      </c>
      <c r="D46" s="9">
        <f t="shared" si="3"/>
        <v>86.3</v>
      </c>
      <c r="E46" s="9">
        <f t="shared" si="3"/>
        <v>85.1</v>
      </c>
      <c r="F46" s="9">
        <f t="shared" si="3"/>
        <v>88.2</v>
      </c>
      <c r="G46" s="9">
        <f t="shared" si="3"/>
        <v>72.2</v>
      </c>
      <c r="H46" s="9">
        <f t="shared" si="3"/>
        <v>87.3</v>
      </c>
      <c r="I46" s="9">
        <f t="shared" si="3"/>
        <v>77.6</v>
      </c>
      <c r="J46" s="9">
        <f t="shared" si="3"/>
        <v>74.3</v>
      </c>
      <c r="K46" s="9">
        <f t="shared" si="3"/>
        <v>73.9</v>
      </c>
      <c r="L46" s="9">
        <f t="shared" si="3"/>
        <v>73.8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19.7</v>
      </c>
      <c r="D48" s="14">
        <f t="shared" si="4"/>
        <v>9.69999999999997</v>
      </c>
      <c r="E48" s="14">
        <f t="shared" si="4"/>
        <v>10.9</v>
      </c>
      <c r="F48" s="14">
        <f t="shared" si="4"/>
        <v>7.79999999999997</v>
      </c>
      <c r="G48" s="14">
        <f t="shared" si="4"/>
        <v>23.8</v>
      </c>
      <c r="H48" s="14">
        <f t="shared" si="4"/>
        <v>8.69999999999997</v>
      </c>
      <c r="I48" s="14">
        <f t="shared" si="4"/>
        <v>18.4</v>
      </c>
      <c r="J48" s="14">
        <f t="shared" si="4"/>
        <v>21.7</v>
      </c>
      <c r="K48" s="14">
        <f t="shared" si="4"/>
        <v>22.1</v>
      </c>
      <c r="L48" s="14">
        <f t="shared" si="4"/>
        <v>22.2</v>
      </c>
    </row>
    <row r="54" spans="9:10">
      <c r="I54" s="15" t="s">
        <v>139</v>
      </c>
      <c r="J54" s="16">
        <f>(SUM(C46:L46)-MAX(C46:L46)-MIN(C46:L46))/8</f>
        <v>79.325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1.5</v>
      </c>
      <c r="E9" s="9">
        <v>1</v>
      </c>
      <c r="F9" s="13">
        <v>3</v>
      </c>
      <c r="G9" s="9">
        <v>0</v>
      </c>
      <c r="H9" s="13">
        <v>3</v>
      </c>
      <c r="I9" s="9">
        <v>3</v>
      </c>
      <c r="J9" s="13">
        <v>1</v>
      </c>
      <c r="K9" s="9">
        <v>0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3</v>
      </c>
      <c r="G10" s="9">
        <v>3</v>
      </c>
      <c r="H10" s="13">
        <v>3</v>
      </c>
      <c r="I10" s="9">
        <v>1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</v>
      </c>
      <c r="H17" s="13">
        <v>0.5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1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0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1</v>
      </c>
      <c r="G27" s="9">
        <v>3</v>
      </c>
      <c r="H27" s="13">
        <v>3</v>
      </c>
      <c r="I27" s="9">
        <v>1</v>
      </c>
      <c r="J27" s="13">
        <v>1</v>
      </c>
      <c r="K27" s="9">
        <v>0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1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1.5</v>
      </c>
      <c r="K44" s="9">
        <v>1.5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1.5</v>
      </c>
      <c r="K45" s="9">
        <v>1.5</v>
      </c>
      <c r="L45" s="13">
        <v>2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81</v>
      </c>
      <c r="F46" s="9">
        <f t="shared" si="0"/>
        <v>86</v>
      </c>
      <c r="G46" s="9">
        <f t="shared" si="0"/>
        <v>75</v>
      </c>
      <c r="H46" s="9">
        <f t="shared" si="0"/>
        <v>87.5</v>
      </c>
      <c r="I46" s="9">
        <f t="shared" si="0"/>
        <v>85</v>
      </c>
      <c r="J46" s="9">
        <f t="shared" si="0"/>
        <v>82</v>
      </c>
      <c r="K46" s="9">
        <f t="shared" si="0"/>
        <v>76</v>
      </c>
      <c r="L46" s="9">
        <f t="shared" si="0"/>
        <v>78</v>
      </c>
    </row>
    <row r="47" spans="1:12">
      <c r="A47" s="14" t="s">
        <v>136</v>
      </c>
      <c r="B47" s="14" t="s">
        <v>137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81</v>
      </c>
      <c r="F47" s="14">
        <f t="shared" si="1"/>
        <v>86</v>
      </c>
      <c r="G47" s="14">
        <f t="shared" si="1"/>
        <v>75</v>
      </c>
      <c r="H47" s="14">
        <f t="shared" si="1"/>
        <v>87.5</v>
      </c>
      <c r="I47" s="14">
        <f t="shared" si="1"/>
        <v>85</v>
      </c>
      <c r="J47" s="14">
        <f t="shared" si="1"/>
        <v>82</v>
      </c>
      <c r="K47" s="14">
        <f t="shared" si="1"/>
        <v>76</v>
      </c>
      <c r="L47" s="14">
        <f t="shared" si="1"/>
        <v>78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82.1875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13">
        <v>0</v>
      </c>
      <c r="F8" s="13">
        <v>3</v>
      </c>
      <c r="G8" s="9">
        <v>0</v>
      </c>
      <c r="H8" s="13">
        <v>3</v>
      </c>
      <c r="I8" s="9">
        <v>0</v>
      </c>
      <c r="J8" s="13">
        <v>0</v>
      </c>
      <c r="K8" s="13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13">
        <v>0</v>
      </c>
      <c r="F9" s="13">
        <v>3</v>
      </c>
      <c r="G9" s="9">
        <v>0</v>
      </c>
      <c r="H9" s="13">
        <v>3</v>
      </c>
      <c r="I9" s="9">
        <v>0</v>
      </c>
      <c r="J9" s="13">
        <v>0</v>
      </c>
      <c r="K9" s="13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13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13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1.5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13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1</v>
      </c>
      <c r="E13" s="9">
        <v>1</v>
      </c>
      <c r="F13" s="13">
        <v>1</v>
      </c>
      <c r="G13" s="9">
        <v>1</v>
      </c>
      <c r="H13" s="13">
        <v>1</v>
      </c>
      <c r="I13" s="9">
        <v>1</v>
      </c>
      <c r="J13" s="13">
        <v>1</v>
      </c>
      <c r="K13" s="9">
        <v>1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13">
        <v>1</v>
      </c>
      <c r="G17" s="9">
        <v>0</v>
      </c>
      <c r="H17" s="13">
        <v>0.5</v>
      </c>
      <c r="I17" s="9">
        <v>1</v>
      </c>
      <c r="J17" s="13">
        <v>0</v>
      </c>
      <c r="K17" s="13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</v>
      </c>
      <c r="E18" s="9">
        <v>0</v>
      </c>
      <c r="F18" s="13">
        <v>1</v>
      </c>
      <c r="G18" s="9">
        <v>1</v>
      </c>
      <c r="H18" s="13">
        <v>1</v>
      </c>
      <c r="I18" s="9">
        <v>1</v>
      </c>
      <c r="J18" s="13">
        <v>0.5</v>
      </c>
      <c r="K18" s="13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0.5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13">
        <v>2</v>
      </c>
      <c r="G23" s="9">
        <v>0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1</v>
      </c>
      <c r="F26" s="13">
        <v>0</v>
      </c>
      <c r="G26" s="9">
        <v>1</v>
      </c>
      <c r="H26" s="13">
        <v>1</v>
      </c>
      <c r="I26" s="9">
        <v>1</v>
      </c>
      <c r="J26" s="13">
        <v>0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2</v>
      </c>
      <c r="F27" s="13">
        <v>1</v>
      </c>
      <c r="G27" s="9">
        <v>3</v>
      </c>
      <c r="H27" s="13">
        <v>3</v>
      </c>
      <c r="I27" s="9">
        <v>1.5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1</v>
      </c>
      <c r="F28" s="13">
        <v>2</v>
      </c>
      <c r="G28" s="9">
        <v>0.5</v>
      </c>
      <c r="H28" s="13">
        <v>1</v>
      </c>
      <c r="I28" s="9">
        <v>2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13">
        <v>0</v>
      </c>
      <c r="F32" s="13">
        <v>1</v>
      </c>
      <c r="G32" s="13">
        <v>0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2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1</v>
      </c>
      <c r="H35" s="13">
        <v>3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0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1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3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3</v>
      </c>
      <c r="K45" s="9">
        <v>1.5</v>
      </c>
      <c r="L45" s="13">
        <v>2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77</v>
      </c>
      <c r="D46" s="9">
        <f t="shared" si="0"/>
        <v>76.5</v>
      </c>
      <c r="E46" s="9">
        <f t="shared" si="0"/>
        <v>76</v>
      </c>
      <c r="F46" s="9">
        <f t="shared" si="0"/>
        <v>93</v>
      </c>
      <c r="G46" s="9">
        <f t="shared" si="0"/>
        <v>63</v>
      </c>
      <c r="H46" s="9">
        <f t="shared" si="0"/>
        <v>90</v>
      </c>
      <c r="I46" s="9">
        <f t="shared" si="0"/>
        <v>77</v>
      </c>
      <c r="J46" s="9">
        <f t="shared" si="0"/>
        <v>72</v>
      </c>
      <c r="K46" s="9">
        <f t="shared" si="0"/>
        <v>66.5</v>
      </c>
      <c r="L46" s="9">
        <f t="shared" si="0"/>
        <v>71.5</v>
      </c>
    </row>
    <row r="47" spans="1:12">
      <c r="A47" s="14" t="s">
        <v>136</v>
      </c>
      <c r="B47" s="14" t="s">
        <v>137</v>
      </c>
      <c r="C47" s="14">
        <f t="shared" ref="C47:L47" si="1">SUM(C3:C45)</f>
        <v>77</v>
      </c>
      <c r="D47" s="14">
        <f t="shared" si="1"/>
        <v>76.5</v>
      </c>
      <c r="E47" s="14">
        <f t="shared" si="1"/>
        <v>76</v>
      </c>
      <c r="F47" s="14">
        <f t="shared" si="1"/>
        <v>93</v>
      </c>
      <c r="G47" s="14">
        <f t="shared" si="1"/>
        <v>63</v>
      </c>
      <c r="H47" s="14">
        <f t="shared" si="1"/>
        <v>90</v>
      </c>
      <c r="I47" s="14">
        <f t="shared" si="1"/>
        <v>77</v>
      </c>
      <c r="J47" s="14">
        <f t="shared" si="1"/>
        <v>72</v>
      </c>
      <c r="K47" s="14">
        <f t="shared" si="1"/>
        <v>66.5</v>
      </c>
      <c r="L47" s="14">
        <f t="shared" si="1"/>
        <v>71.5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3</v>
      </c>
      <c r="J10" s="13">
        <v>2</v>
      </c>
      <c r="K10" s="9">
        <v>0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3</v>
      </c>
      <c r="D11" s="13">
        <v>1.5</v>
      </c>
      <c r="E11" s="9">
        <v>3</v>
      </c>
      <c r="F11" s="13">
        <v>3</v>
      </c>
      <c r="G11" s="9">
        <v>1</v>
      </c>
      <c r="H11" s="13">
        <v>3</v>
      </c>
      <c r="I11" s="9">
        <v>3</v>
      </c>
      <c r="J11" s="13">
        <v>1</v>
      </c>
      <c r="K11" s="9">
        <v>0</v>
      </c>
      <c r="L11" s="13">
        <v>3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2</v>
      </c>
      <c r="F27" s="13">
        <v>1</v>
      </c>
      <c r="G27" s="9">
        <v>2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2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83</v>
      </c>
      <c r="D46" s="9">
        <f t="shared" si="0"/>
        <v>85.5</v>
      </c>
      <c r="E46" s="9">
        <f t="shared" si="0"/>
        <v>87</v>
      </c>
      <c r="F46" s="9">
        <f t="shared" si="0"/>
        <v>87</v>
      </c>
      <c r="G46" s="9">
        <f t="shared" si="0"/>
        <v>83</v>
      </c>
      <c r="H46" s="9">
        <f t="shared" si="0"/>
        <v>90</v>
      </c>
      <c r="I46" s="9">
        <f t="shared" si="0"/>
        <v>86.5</v>
      </c>
      <c r="J46" s="9">
        <f t="shared" si="0"/>
        <v>84</v>
      </c>
      <c r="K46" s="9">
        <f t="shared" si="0"/>
        <v>78</v>
      </c>
      <c r="L46" s="9">
        <f t="shared" si="0"/>
        <v>86</v>
      </c>
    </row>
    <row r="47" spans="1:12">
      <c r="A47" s="14" t="s">
        <v>136</v>
      </c>
      <c r="B47" s="14" t="s">
        <v>137</v>
      </c>
      <c r="C47" s="14">
        <f t="shared" ref="C47:L47" si="1">SUM(C3:C45)</f>
        <v>83</v>
      </c>
      <c r="D47" s="14">
        <f t="shared" si="1"/>
        <v>85.5</v>
      </c>
      <c r="E47" s="14">
        <f t="shared" si="1"/>
        <v>87</v>
      </c>
      <c r="F47" s="14">
        <f t="shared" si="1"/>
        <v>87</v>
      </c>
      <c r="G47" s="14">
        <f t="shared" si="1"/>
        <v>83</v>
      </c>
      <c r="H47" s="14">
        <f t="shared" si="1"/>
        <v>90</v>
      </c>
      <c r="I47" s="14">
        <f t="shared" si="1"/>
        <v>86.5</v>
      </c>
      <c r="J47" s="14">
        <f t="shared" si="1"/>
        <v>84</v>
      </c>
      <c r="K47" s="14">
        <f t="shared" si="1"/>
        <v>78</v>
      </c>
      <c r="L47" s="14">
        <f t="shared" si="1"/>
        <v>86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1</v>
      </c>
      <c r="F10" s="13">
        <v>3</v>
      </c>
      <c r="G10" s="9">
        <v>1</v>
      </c>
      <c r="H10" s="13">
        <v>3</v>
      </c>
      <c r="I10" s="9">
        <v>3</v>
      </c>
      <c r="J10" s="13">
        <v>2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2</v>
      </c>
      <c r="I14" s="9">
        <v>2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0</v>
      </c>
      <c r="F16" s="13">
        <v>2</v>
      </c>
      <c r="G16" s="9">
        <v>0</v>
      </c>
      <c r="H16" s="13">
        <v>2</v>
      </c>
      <c r="I16" s="9">
        <v>2</v>
      </c>
      <c r="J16" s="13">
        <v>2</v>
      </c>
      <c r="K16" s="9">
        <v>2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0.5</v>
      </c>
      <c r="E19" s="9">
        <v>0</v>
      </c>
      <c r="F19" s="13">
        <v>1</v>
      </c>
      <c r="G19" s="9">
        <v>0</v>
      </c>
      <c r="H19" s="13">
        <v>0</v>
      </c>
      <c r="I19" s="9">
        <v>0.5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2</v>
      </c>
      <c r="I22" s="9">
        <v>2</v>
      </c>
      <c r="J22" s="13">
        <v>1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0</v>
      </c>
      <c r="F33" s="13">
        <v>1</v>
      </c>
      <c r="G33" s="9">
        <v>0</v>
      </c>
      <c r="H33" s="13">
        <v>2</v>
      </c>
      <c r="I33" s="9">
        <v>2</v>
      </c>
      <c r="J33" s="13">
        <v>0.5</v>
      </c>
      <c r="K33" s="9">
        <v>0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1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0</v>
      </c>
      <c r="F35" s="13">
        <v>2</v>
      </c>
      <c r="G35" s="9">
        <v>0</v>
      </c>
      <c r="H35" s="13">
        <v>6</v>
      </c>
      <c r="I35" s="9">
        <v>6</v>
      </c>
      <c r="J35" s="13">
        <v>1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</v>
      </c>
      <c r="E36" s="9">
        <v>1</v>
      </c>
      <c r="F36" s="13">
        <v>2</v>
      </c>
      <c r="G36" s="9">
        <v>1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13">
        <v>0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66</v>
      </c>
      <c r="D46" s="9">
        <f t="shared" si="0"/>
        <v>84.5</v>
      </c>
      <c r="E46" s="9">
        <f t="shared" si="0"/>
        <v>66.5</v>
      </c>
      <c r="F46" s="9">
        <f t="shared" si="0"/>
        <v>84</v>
      </c>
      <c r="G46" s="9">
        <f t="shared" si="0"/>
        <v>65.5</v>
      </c>
      <c r="H46" s="9">
        <f t="shared" si="0"/>
        <v>90</v>
      </c>
      <c r="I46" s="9">
        <f t="shared" si="0"/>
        <v>87</v>
      </c>
      <c r="J46" s="9">
        <f t="shared" si="0"/>
        <v>70.5</v>
      </c>
      <c r="K46" s="9">
        <f t="shared" si="0"/>
        <v>74.5</v>
      </c>
      <c r="L46" s="9">
        <f t="shared" si="0"/>
        <v>71</v>
      </c>
    </row>
    <row r="47" spans="1:12">
      <c r="A47" s="14" t="s">
        <v>136</v>
      </c>
      <c r="B47" s="14" t="s">
        <v>137</v>
      </c>
      <c r="C47" s="14">
        <f t="shared" ref="C47:L47" si="1">SUM(C3:C45)</f>
        <v>66</v>
      </c>
      <c r="D47" s="14">
        <f t="shared" si="1"/>
        <v>84.5</v>
      </c>
      <c r="E47" s="14">
        <f t="shared" si="1"/>
        <v>66.5</v>
      </c>
      <c r="F47" s="14">
        <f t="shared" si="1"/>
        <v>84</v>
      </c>
      <c r="G47" s="14">
        <f t="shared" si="1"/>
        <v>65.5</v>
      </c>
      <c r="H47" s="14">
        <f t="shared" si="1"/>
        <v>90</v>
      </c>
      <c r="I47" s="14">
        <f t="shared" si="1"/>
        <v>87</v>
      </c>
      <c r="J47" s="14">
        <f t="shared" si="1"/>
        <v>70.5</v>
      </c>
      <c r="K47" s="14">
        <f t="shared" si="1"/>
        <v>74.5</v>
      </c>
      <c r="L47" s="14">
        <f t="shared" si="1"/>
        <v>71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75.5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3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3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2</v>
      </c>
      <c r="F10" s="13">
        <v>3</v>
      </c>
      <c r="G10" s="9">
        <v>1.5</v>
      </c>
      <c r="H10" s="13">
        <v>3</v>
      </c>
      <c r="I10" s="9">
        <v>2</v>
      </c>
      <c r="J10" s="13">
        <v>2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1.5</v>
      </c>
      <c r="J26" s="13">
        <v>2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3</v>
      </c>
      <c r="E27" s="9">
        <v>1</v>
      </c>
      <c r="F27" s="13">
        <v>1</v>
      </c>
      <c r="G27" s="9">
        <v>1</v>
      </c>
      <c r="H27" s="13">
        <v>3</v>
      </c>
      <c r="I27" s="9">
        <v>0.5</v>
      </c>
      <c r="J27" s="13">
        <v>1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0.5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2</v>
      </c>
      <c r="G38" s="9">
        <v>0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1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0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1</v>
      </c>
      <c r="H45" s="13">
        <v>3</v>
      </c>
      <c r="I45" s="9">
        <v>3</v>
      </c>
      <c r="J45" s="13">
        <v>1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68.5</v>
      </c>
      <c r="D46" s="9">
        <f t="shared" si="0"/>
        <v>82.5</v>
      </c>
      <c r="E46" s="9">
        <f t="shared" si="0"/>
        <v>82</v>
      </c>
      <c r="F46" s="9">
        <f t="shared" si="0"/>
        <v>91</v>
      </c>
      <c r="G46" s="9">
        <f t="shared" si="0"/>
        <v>75.5</v>
      </c>
      <c r="H46" s="9">
        <f t="shared" si="0"/>
        <v>95</v>
      </c>
      <c r="I46" s="9">
        <f t="shared" si="0"/>
        <v>86</v>
      </c>
      <c r="J46" s="9">
        <f t="shared" si="0"/>
        <v>80</v>
      </c>
      <c r="K46" s="9">
        <f t="shared" si="0"/>
        <v>73.5</v>
      </c>
      <c r="L46" s="9">
        <f t="shared" si="0"/>
        <v>68.5</v>
      </c>
    </row>
    <row r="47" spans="1:12">
      <c r="A47" s="14" t="s">
        <v>136</v>
      </c>
      <c r="B47" s="14" t="s">
        <v>137</v>
      </c>
      <c r="C47" s="14">
        <f t="shared" ref="C47:L47" si="1">SUM(C3:C45)</f>
        <v>68.5</v>
      </c>
      <c r="D47" s="14">
        <f t="shared" si="1"/>
        <v>82.5</v>
      </c>
      <c r="E47" s="14">
        <f t="shared" si="1"/>
        <v>82</v>
      </c>
      <c r="F47" s="14">
        <f t="shared" si="1"/>
        <v>91</v>
      </c>
      <c r="G47" s="14">
        <f t="shared" si="1"/>
        <v>75.5</v>
      </c>
      <c r="H47" s="14">
        <f t="shared" si="1"/>
        <v>95</v>
      </c>
      <c r="I47" s="14">
        <f t="shared" si="1"/>
        <v>86</v>
      </c>
      <c r="J47" s="14">
        <f t="shared" si="1"/>
        <v>80</v>
      </c>
      <c r="K47" s="14">
        <f t="shared" si="1"/>
        <v>73.5</v>
      </c>
      <c r="L47" s="14">
        <f t="shared" si="1"/>
        <v>68.5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79.875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2</v>
      </c>
      <c r="K6" s="9">
        <v>2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1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1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2</v>
      </c>
      <c r="G20" s="9">
        <v>1</v>
      </c>
      <c r="H20" s="13">
        <v>2</v>
      </c>
      <c r="I20" s="9">
        <v>1</v>
      </c>
      <c r="J20" s="13">
        <v>1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0.5</v>
      </c>
      <c r="E21" s="9">
        <v>0.5</v>
      </c>
      <c r="F21" s="13">
        <v>1</v>
      </c>
      <c r="G21" s="9">
        <v>0.5</v>
      </c>
      <c r="H21" s="13">
        <v>1</v>
      </c>
      <c r="I21" s="9">
        <v>1</v>
      </c>
      <c r="J21" s="13">
        <v>1</v>
      </c>
      <c r="K21" s="9">
        <v>1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2</v>
      </c>
      <c r="I24" s="9">
        <v>0</v>
      </c>
      <c r="J24" s="13">
        <v>1</v>
      </c>
      <c r="K24" s="9">
        <v>0</v>
      </c>
      <c r="L24" s="13">
        <v>0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0</v>
      </c>
      <c r="E27" s="9">
        <v>1</v>
      </c>
      <c r="F27" s="13">
        <v>0</v>
      </c>
      <c r="G27" s="9">
        <v>0</v>
      </c>
      <c r="H27" s="13">
        <v>1</v>
      </c>
      <c r="I27" s="9">
        <v>0.5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0</v>
      </c>
      <c r="J28" s="13">
        <v>0.5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0</v>
      </c>
      <c r="K30" s="9">
        <v>1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0</v>
      </c>
      <c r="H31" s="13">
        <v>1</v>
      </c>
      <c r="I31" s="9">
        <v>1</v>
      </c>
      <c r="J31" s="13">
        <v>0</v>
      </c>
      <c r="K31" s="9">
        <v>1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1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1</v>
      </c>
      <c r="F33" s="13">
        <v>0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6</v>
      </c>
      <c r="F35" s="13">
        <v>3</v>
      </c>
      <c r="G35" s="9">
        <v>3</v>
      </c>
      <c r="H35" s="13">
        <v>6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0.5</v>
      </c>
      <c r="D38" s="13">
        <v>0</v>
      </c>
      <c r="E38" s="9">
        <v>0.5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</v>
      </c>
      <c r="E43" s="9">
        <v>2</v>
      </c>
      <c r="F43" s="13">
        <v>4</v>
      </c>
      <c r="G43" s="9">
        <v>0</v>
      </c>
      <c r="H43" s="13">
        <v>4</v>
      </c>
      <c r="I43" s="9">
        <v>4</v>
      </c>
      <c r="J43" s="13">
        <v>0</v>
      </c>
      <c r="K43" s="9">
        <v>0</v>
      </c>
      <c r="L43" s="13">
        <v>1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66.5</v>
      </c>
      <c r="D46" s="9">
        <f t="shared" si="0"/>
        <v>71</v>
      </c>
      <c r="E46" s="9">
        <f t="shared" si="0"/>
        <v>75.5</v>
      </c>
      <c r="F46" s="9">
        <f t="shared" si="0"/>
        <v>81</v>
      </c>
      <c r="G46" s="9">
        <f t="shared" si="0"/>
        <v>62</v>
      </c>
      <c r="H46" s="9">
        <f t="shared" si="0"/>
        <v>92</v>
      </c>
      <c r="I46" s="9">
        <f t="shared" si="0"/>
        <v>79</v>
      </c>
      <c r="J46" s="9">
        <f t="shared" si="0"/>
        <v>63</v>
      </c>
      <c r="K46" s="9">
        <f t="shared" si="0"/>
        <v>65.5</v>
      </c>
      <c r="L46" s="9">
        <f t="shared" si="0"/>
        <v>60</v>
      </c>
    </row>
    <row r="47" spans="1:12">
      <c r="A47" s="14" t="s">
        <v>136</v>
      </c>
      <c r="B47" s="14" t="s">
        <v>137</v>
      </c>
      <c r="C47" s="14">
        <f t="shared" ref="C47:L47" si="1">SUM(C3:C45)</f>
        <v>66.5</v>
      </c>
      <c r="D47" s="14">
        <f t="shared" si="1"/>
        <v>71</v>
      </c>
      <c r="E47" s="14">
        <f t="shared" si="1"/>
        <v>75.5</v>
      </c>
      <c r="F47" s="14">
        <f t="shared" si="1"/>
        <v>81</v>
      </c>
      <c r="G47" s="14">
        <f t="shared" si="1"/>
        <v>62</v>
      </c>
      <c r="H47" s="14">
        <f t="shared" si="1"/>
        <v>92</v>
      </c>
      <c r="I47" s="14">
        <f t="shared" si="1"/>
        <v>79</v>
      </c>
      <c r="J47" s="14">
        <f t="shared" si="1"/>
        <v>63</v>
      </c>
      <c r="K47" s="14">
        <f t="shared" si="1"/>
        <v>65.5</v>
      </c>
      <c r="L47" s="14">
        <f t="shared" si="1"/>
        <v>60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70.4375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2</v>
      </c>
      <c r="I10" s="9">
        <v>2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0</v>
      </c>
      <c r="F15" s="13">
        <v>2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1</v>
      </c>
      <c r="G17" s="9">
        <v>1</v>
      </c>
      <c r="H17" s="13">
        <v>0</v>
      </c>
      <c r="I17" s="9">
        <v>0</v>
      </c>
      <c r="J17" s="13">
        <v>0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1</v>
      </c>
      <c r="F20" s="13">
        <v>1</v>
      </c>
      <c r="G20" s="9">
        <v>1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0</v>
      </c>
      <c r="F22" s="13">
        <v>2</v>
      </c>
      <c r="G22" s="9">
        <v>0</v>
      </c>
      <c r="H22" s="13">
        <v>2</v>
      </c>
      <c r="I22" s="9">
        <v>0</v>
      </c>
      <c r="J22" s="13">
        <v>0</v>
      </c>
      <c r="K22" s="9">
        <v>2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0</v>
      </c>
      <c r="F23" s="13">
        <v>2</v>
      </c>
      <c r="G23" s="9">
        <v>0</v>
      </c>
      <c r="H23" s="13">
        <v>2</v>
      </c>
      <c r="I23" s="9">
        <v>0</v>
      </c>
      <c r="J23" s="13">
        <v>0</v>
      </c>
      <c r="K23" s="9">
        <v>2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1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1</v>
      </c>
      <c r="E27" s="9">
        <v>0</v>
      </c>
      <c r="F27" s="13">
        <v>0</v>
      </c>
      <c r="G27" s="9">
        <v>0</v>
      </c>
      <c r="H27" s="13">
        <v>1</v>
      </c>
      <c r="I27" s="9">
        <v>0</v>
      </c>
      <c r="J27" s="13">
        <v>0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1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0</v>
      </c>
      <c r="G33" s="9">
        <v>0</v>
      </c>
      <c r="H33" s="13">
        <v>1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0</v>
      </c>
      <c r="F34" s="13">
        <v>0</v>
      </c>
      <c r="G34" s="9">
        <v>0</v>
      </c>
      <c r="H34" s="13">
        <v>1</v>
      </c>
      <c r="I34" s="9">
        <v>1</v>
      </c>
      <c r="J34" s="13">
        <v>0</v>
      </c>
      <c r="K34" s="9">
        <v>1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0</v>
      </c>
      <c r="F35" s="13">
        <v>0</v>
      </c>
      <c r="G35" s="9">
        <v>6</v>
      </c>
      <c r="H35" s="13">
        <v>6</v>
      </c>
      <c r="I35" s="9">
        <v>6</v>
      </c>
      <c r="J35" s="13">
        <v>3</v>
      </c>
      <c r="K35" s="9">
        <v>0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1</v>
      </c>
      <c r="G36" s="9">
        <v>0</v>
      </c>
      <c r="H36" s="13">
        <v>1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1</v>
      </c>
      <c r="G37" s="9">
        <v>0</v>
      </c>
      <c r="H37" s="13">
        <v>1</v>
      </c>
      <c r="I37" s="9">
        <v>0</v>
      </c>
      <c r="J37" s="13">
        <v>0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1</v>
      </c>
      <c r="G38" s="9">
        <v>0</v>
      </c>
      <c r="H38" s="13">
        <v>1</v>
      </c>
      <c r="I38" s="9">
        <v>0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0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4</v>
      </c>
      <c r="G41" s="9">
        <v>0</v>
      </c>
      <c r="H41" s="13">
        <v>4</v>
      </c>
      <c r="I41" s="9">
        <v>4</v>
      </c>
      <c r="J41" s="13">
        <v>0</v>
      </c>
      <c r="K41" s="9">
        <v>2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4</v>
      </c>
      <c r="G42" s="9">
        <v>0</v>
      </c>
      <c r="H42" s="13">
        <v>4</v>
      </c>
      <c r="I42" s="9">
        <v>4</v>
      </c>
      <c r="J42" s="13">
        <v>4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13">
        <v>4</v>
      </c>
      <c r="G43" s="9">
        <v>0</v>
      </c>
      <c r="H43" s="13">
        <v>4</v>
      </c>
      <c r="I43" s="9">
        <v>4</v>
      </c>
      <c r="J43" s="13">
        <v>4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44</v>
      </c>
      <c r="D46" s="9">
        <f t="shared" si="0"/>
        <v>53</v>
      </c>
      <c r="E46" s="9">
        <f t="shared" si="0"/>
        <v>35</v>
      </c>
      <c r="F46" s="9">
        <f t="shared" si="0"/>
        <v>65</v>
      </c>
      <c r="G46" s="9">
        <f t="shared" si="0"/>
        <v>40</v>
      </c>
      <c r="H46" s="9">
        <f t="shared" si="0"/>
        <v>83</v>
      </c>
      <c r="I46" s="9">
        <f t="shared" si="0"/>
        <v>57.5</v>
      </c>
      <c r="J46" s="9">
        <f t="shared" si="0"/>
        <v>46</v>
      </c>
      <c r="K46" s="9">
        <f t="shared" si="0"/>
        <v>39</v>
      </c>
      <c r="L46" s="9">
        <f t="shared" si="0"/>
        <v>43</v>
      </c>
    </row>
    <row r="47" spans="1:12">
      <c r="A47" s="14" t="s">
        <v>136</v>
      </c>
      <c r="B47" s="14" t="s">
        <v>137</v>
      </c>
      <c r="C47" s="14">
        <f t="shared" ref="C47:L47" si="1">SUM(C3:C45)</f>
        <v>44</v>
      </c>
      <c r="D47" s="14">
        <f t="shared" si="1"/>
        <v>53</v>
      </c>
      <c r="E47" s="14">
        <f t="shared" si="1"/>
        <v>35</v>
      </c>
      <c r="F47" s="14">
        <f t="shared" si="1"/>
        <v>65</v>
      </c>
      <c r="G47" s="14">
        <f t="shared" si="1"/>
        <v>40</v>
      </c>
      <c r="H47" s="14">
        <f t="shared" si="1"/>
        <v>83</v>
      </c>
      <c r="I47" s="14">
        <f t="shared" si="1"/>
        <v>57.5</v>
      </c>
      <c r="J47" s="14">
        <f t="shared" si="1"/>
        <v>46</v>
      </c>
      <c r="K47" s="14">
        <f t="shared" si="1"/>
        <v>39</v>
      </c>
      <c r="L47" s="14">
        <f t="shared" si="1"/>
        <v>43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48.4375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0</v>
      </c>
      <c r="D4" s="13">
        <v>3</v>
      </c>
      <c r="E4" s="9">
        <v>2</v>
      </c>
      <c r="F4" s="13">
        <v>3</v>
      </c>
      <c r="G4" s="9">
        <v>3</v>
      </c>
      <c r="H4" s="13">
        <v>3</v>
      </c>
      <c r="I4" s="9">
        <v>3</v>
      </c>
      <c r="J4" s="13">
        <v>2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2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0.5</v>
      </c>
      <c r="E14" s="9">
        <v>1</v>
      </c>
      <c r="F14" s="13">
        <v>1</v>
      </c>
      <c r="G14" s="9">
        <v>0.5</v>
      </c>
      <c r="H14" s="13">
        <v>2</v>
      </c>
      <c r="I14" s="9">
        <v>0.5</v>
      </c>
      <c r="J14" s="13">
        <v>2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1.5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1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1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2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2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0.5</v>
      </c>
      <c r="F33" s="13">
        <v>1</v>
      </c>
      <c r="G33" s="9">
        <v>0.5</v>
      </c>
      <c r="H33" s="13">
        <v>2</v>
      </c>
      <c r="I33" s="9">
        <v>2</v>
      </c>
      <c r="J33" s="13">
        <v>0.5</v>
      </c>
      <c r="K33" s="9">
        <v>0.5</v>
      </c>
      <c r="L33" s="13">
        <v>0.5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1</v>
      </c>
      <c r="F34" s="13">
        <v>1</v>
      </c>
      <c r="G34" s="9">
        <v>1</v>
      </c>
      <c r="H34" s="13">
        <v>2</v>
      </c>
      <c r="I34" s="9">
        <v>0.5</v>
      </c>
      <c r="J34" s="13">
        <v>1</v>
      </c>
      <c r="K34" s="9">
        <v>0.5</v>
      </c>
      <c r="L34" s="13">
        <v>0.5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1</v>
      </c>
      <c r="G35" s="9">
        <v>3</v>
      </c>
      <c r="H35" s="13">
        <v>6</v>
      </c>
      <c r="I35" s="9">
        <v>3</v>
      </c>
      <c r="J35" s="13">
        <v>6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1.5</v>
      </c>
      <c r="E38" s="9">
        <v>2</v>
      </c>
      <c r="F38" s="13">
        <v>0</v>
      </c>
      <c r="G38" s="9">
        <v>0</v>
      </c>
      <c r="H38" s="13">
        <v>2</v>
      </c>
      <c r="I38" s="9">
        <v>2</v>
      </c>
      <c r="J38" s="13">
        <v>2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1.5</v>
      </c>
      <c r="E43" s="9">
        <v>2</v>
      </c>
      <c r="F43" s="13">
        <v>2</v>
      </c>
      <c r="G43" s="9">
        <v>1</v>
      </c>
      <c r="H43" s="13">
        <v>4</v>
      </c>
      <c r="I43" s="9">
        <v>4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42.5</v>
      </c>
      <c r="D46" s="9">
        <f t="shared" si="0"/>
        <v>50</v>
      </c>
      <c r="E46" s="9">
        <f t="shared" si="0"/>
        <v>48</v>
      </c>
      <c r="F46" s="9">
        <f t="shared" si="0"/>
        <v>46</v>
      </c>
      <c r="G46" s="9">
        <f t="shared" si="0"/>
        <v>41.5</v>
      </c>
      <c r="H46" s="9">
        <f t="shared" si="0"/>
        <v>81</v>
      </c>
      <c r="I46" s="9">
        <f t="shared" si="0"/>
        <v>55</v>
      </c>
      <c r="J46" s="9">
        <f t="shared" si="0"/>
        <v>47</v>
      </c>
      <c r="K46" s="9">
        <f t="shared" si="0"/>
        <v>38.5</v>
      </c>
      <c r="L46" s="9">
        <f t="shared" si="0"/>
        <v>39.5</v>
      </c>
    </row>
    <row r="47" spans="1:12">
      <c r="A47" s="14" t="s">
        <v>136</v>
      </c>
      <c r="B47" s="14" t="s">
        <v>137</v>
      </c>
      <c r="C47" s="14">
        <f t="shared" ref="C47:L47" si="1">SUM(C3:C45)</f>
        <v>42.5</v>
      </c>
      <c r="D47" s="14">
        <f t="shared" si="1"/>
        <v>50</v>
      </c>
      <c r="E47" s="14">
        <f t="shared" si="1"/>
        <v>48</v>
      </c>
      <c r="F47" s="14">
        <f t="shared" si="1"/>
        <v>46</v>
      </c>
      <c r="G47" s="14">
        <f t="shared" si="1"/>
        <v>41.5</v>
      </c>
      <c r="H47" s="14">
        <f t="shared" si="1"/>
        <v>81</v>
      </c>
      <c r="I47" s="14">
        <f t="shared" si="1"/>
        <v>55</v>
      </c>
      <c r="J47" s="14">
        <f t="shared" si="1"/>
        <v>47</v>
      </c>
      <c r="K47" s="14">
        <f t="shared" si="1"/>
        <v>38.5</v>
      </c>
      <c r="L47" s="14">
        <f t="shared" si="1"/>
        <v>39.5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46.1875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3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1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0</v>
      </c>
      <c r="E22" s="9">
        <v>0</v>
      </c>
      <c r="F22" s="13">
        <v>0</v>
      </c>
      <c r="G22" s="9">
        <v>0</v>
      </c>
      <c r="H22" s="13">
        <v>2</v>
      </c>
      <c r="I22" s="9">
        <v>0</v>
      </c>
      <c r="J22" s="13">
        <v>0</v>
      </c>
      <c r="K22" s="9">
        <v>0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2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0.5</v>
      </c>
      <c r="F24" s="13">
        <v>0</v>
      </c>
      <c r="G24" s="9">
        <v>0</v>
      </c>
      <c r="H24" s="13">
        <v>2</v>
      </c>
      <c r="I24" s="9">
        <v>0</v>
      </c>
      <c r="J24" s="13">
        <v>0</v>
      </c>
      <c r="K24" s="9">
        <v>0</v>
      </c>
      <c r="L24" s="13">
        <v>0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1</v>
      </c>
      <c r="E26" s="9">
        <v>1</v>
      </c>
      <c r="F26" s="13">
        <v>0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2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6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0.5</v>
      </c>
      <c r="E41" s="9">
        <v>1</v>
      </c>
      <c r="F41" s="13">
        <v>1</v>
      </c>
      <c r="G41" s="9">
        <v>1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2</v>
      </c>
      <c r="F43" s="13">
        <v>3</v>
      </c>
      <c r="G43" s="9">
        <v>2</v>
      </c>
      <c r="H43" s="13">
        <v>4</v>
      </c>
      <c r="I43" s="9">
        <v>4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31.5</v>
      </c>
      <c r="D46" s="9">
        <f t="shared" si="0"/>
        <v>31</v>
      </c>
      <c r="E46" s="9">
        <f t="shared" si="0"/>
        <v>31</v>
      </c>
      <c r="F46" s="9">
        <f t="shared" si="0"/>
        <v>35</v>
      </c>
      <c r="G46" s="9">
        <f t="shared" si="0"/>
        <v>30.5</v>
      </c>
      <c r="H46" s="9">
        <f t="shared" si="0"/>
        <v>82</v>
      </c>
      <c r="I46" s="9">
        <f t="shared" si="0"/>
        <v>49.5</v>
      </c>
      <c r="J46" s="9">
        <f t="shared" si="0"/>
        <v>32.5</v>
      </c>
      <c r="K46" s="9">
        <f t="shared" si="0"/>
        <v>37</v>
      </c>
      <c r="L46" s="9">
        <f t="shared" si="0"/>
        <v>30.5</v>
      </c>
    </row>
    <row r="47" spans="1:12">
      <c r="A47" s="14" t="s">
        <v>136</v>
      </c>
      <c r="B47" s="14" t="s">
        <v>137</v>
      </c>
      <c r="C47" s="14">
        <f t="shared" ref="C47:L47" si="1">SUM(C3:C45)</f>
        <v>31.5</v>
      </c>
      <c r="D47" s="14">
        <f t="shared" si="1"/>
        <v>31</v>
      </c>
      <c r="E47" s="14">
        <f t="shared" si="1"/>
        <v>31</v>
      </c>
      <c r="F47" s="14">
        <f t="shared" si="1"/>
        <v>35</v>
      </c>
      <c r="G47" s="14">
        <f t="shared" si="1"/>
        <v>30.5</v>
      </c>
      <c r="H47" s="14">
        <f t="shared" si="1"/>
        <v>82</v>
      </c>
      <c r="I47" s="14">
        <f t="shared" si="1"/>
        <v>49.5</v>
      </c>
      <c r="J47" s="14">
        <f t="shared" si="1"/>
        <v>32.5</v>
      </c>
      <c r="K47" s="14">
        <f t="shared" si="1"/>
        <v>37</v>
      </c>
      <c r="L47" s="14">
        <f t="shared" si="1"/>
        <v>30.5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34.75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2</v>
      </c>
      <c r="G10" s="9">
        <v>1.5</v>
      </c>
      <c r="H10" s="13">
        <v>3</v>
      </c>
      <c r="I10" s="9">
        <v>3</v>
      </c>
      <c r="J10" s="13">
        <v>2</v>
      </c>
      <c r="K10" s="9">
        <v>1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0.5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1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0</v>
      </c>
      <c r="G27" s="9">
        <v>3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4</v>
      </c>
      <c r="E43" s="9">
        <v>1</v>
      </c>
      <c r="F43" s="13">
        <v>4</v>
      </c>
      <c r="G43" s="9">
        <v>1</v>
      </c>
      <c r="H43" s="13">
        <v>4</v>
      </c>
      <c r="I43" s="9">
        <v>4</v>
      </c>
      <c r="J43" s="13">
        <v>4</v>
      </c>
      <c r="K43" s="9">
        <v>1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2</v>
      </c>
      <c r="K44" s="9">
        <v>0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2</v>
      </c>
      <c r="K45" s="9">
        <v>0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77</v>
      </c>
      <c r="D46" s="9">
        <f t="shared" si="0"/>
        <v>89</v>
      </c>
      <c r="E46" s="9">
        <f t="shared" si="0"/>
        <v>83.5</v>
      </c>
      <c r="F46" s="9">
        <f t="shared" si="0"/>
        <v>85</v>
      </c>
      <c r="G46" s="9">
        <f t="shared" si="0"/>
        <v>73.5</v>
      </c>
      <c r="H46" s="9">
        <f t="shared" si="0"/>
        <v>95.5</v>
      </c>
      <c r="I46" s="9">
        <f t="shared" si="0"/>
        <v>92.5</v>
      </c>
      <c r="J46" s="9">
        <f t="shared" si="0"/>
        <v>84.5</v>
      </c>
      <c r="K46" s="9">
        <f t="shared" si="0"/>
        <v>73</v>
      </c>
      <c r="L46" s="9">
        <f t="shared" si="0"/>
        <v>84</v>
      </c>
    </row>
    <row r="47" spans="1:12">
      <c r="A47" s="14" t="s">
        <v>136</v>
      </c>
      <c r="B47" s="14" t="s">
        <v>137</v>
      </c>
      <c r="C47" s="14">
        <f t="shared" ref="C47:L47" si="1">SUM(C3:C45)</f>
        <v>77</v>
      </c>
      <c r="D47" s="14">
        <f t="shared" si="1"/>
        <v>89</v>
      </c>
      <c r="E47" s="14">
        <f t="shared" si="1"/>
        <v>83.5</v>
      </c>
      <c r="F47" s="14">
        <f t="shared" si="1"/>
        <v>85</v>
      </c>
      <c r="G47" s="14">
        <f t="shared" si="1"/>
        <v>73.5</v>
      </c>
      <c r="H47" s="14">
        <f t="shared" si="1"/>
        <v>95.5</v>
      </c>
      <c r="I47" s="14">
        <f t="shared" si="1"/>
        <v>92.5</v>
      </c>
      <c r="J47" s="14">
        <f t="shared" si="1"/>
        <v>84.5</v>
      </c>
      <c r="K47" s="14">
        <f t="shared" si="1"/>
        <v>73</v>
      </c>
      <c r="L47" s="14">
        <f t="shared" si="1"/>
        <v>84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83.625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124</v>
      </c>
      <c r="J2" s="23" t="s">
        <v>125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1.9</v>
      </c>
      <c r="D7" s="9">
        <v>1.9</v>
      </c>
      <c r="E7" s="9">
        <v>1.9</v>
      </c>
      <c r="F7" s="9">
        <v>1.9</v>
      </c>
      <c r="G7" s="9">
        <v>1.9</v>
      </c>
      <c r="H7" s="9">
        <v>1.9</v>
      </c>
      <c r="I7" s="9">
        <v>1.9</v>
      </c>
      <c r="J7" s="9">
        <v>1.9</v>
      </c>
      <c r="K7" s="9">
        <v>1.5</v>
      </c>
      <c r="L7" s="9">
        <v>1.9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1.7</v>
      </c>
      <c r="D8" s="9">
        <v>1.7</v>
      </c>
      <c r="E8" s="9">
        <v>1.7</v>
      </c>
      <c r="F8" s="9">
        <v>1.7</v>
      </c>
      <c r="G8" s="9">
        <v>1.7</v>
      </c>
      <c r="H8" s="9">
        <v>1.7</v>
      </c>
      <c r="I8" s="9">
        <v>1.7</v>
      </c>
      <c r="J8" s="9">
        <v>1.7</v>
      </c>
      <c r="K8" s="9">
        <v>1.7</v>
      </c>
      <c r="L8" s="9">
        <v>1.7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1.7</v>
      </c>
      <c r="D9" s="9">
        <v>1.7</v>
      </c>
      <c r="E9" s="9">
        <v>1.7</v>
      </c>
      <c r="F9" s="9">
        <v>1.7</v>
      </c>
      <c r="G9" s="9">
        <v>1.7</v>
      </c>
      <c r="H9" s="9">
        <v>1.7</v>
      </c>
      <c r="I9" s="9">
        <v>1.7</v>
      </c>
      <c r="J9" s="9">
        <v>1.7</v>
      </c>
      <c r="K9" s="9">
        <v>1.7</v>
      </c>
      <c r="L9" s="9">
        <v>1.7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2.9</v>
      </c>
      <c r="G10" s="9">
        <v>2</v>
      </c>
      <c r="H10" s="9">
        <v>2.9</v>
      </c>
      <c r="I10" s="9">
        <v>2.9</v>
      </c>
      <c r="J10" s="9">
        <v>2.9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1.9</v>
      </c>
      <c r="D11" s="9">
        <v>1.9</v>
      </c>
      <c r="E11" s="9">
        <v>1.9</v>
      </c>
      <c r="F11" s="9">
        <v>1.9</v>
      </c>
      <c r="G11" s="9">
        <v>1.9</v>
      </c>
      <c r="H11" s="9">
        <v>1.9</v>
      </c>
      <c r="I11" s="9">
        <v>1.9</v>
      </c>
      <c r="J11" s="9">
        <v>1.9</v>
      </c>
      <c r="K11" s="9">
        <v>1</v>
      </c>
      <c r="L11" s="9">
        <v>1.9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0.9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0.9</v>
      </c>
      <c r="L12" s="9">
        <v>0.9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3</v>
      </c>
      <c r="F13" s="9">
        <v>3</v>
      </c>
      <c r="G13" s="9">
        <v>2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1.5</v>
      </c>
      <c r="H15" s="9">
        <v>2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0.1</v>
      </c>
      <c r="F18" s="9">
        <v>0.1</v>
      </c>
      <c r="G18" s="9">
        <v>0.1</v>
      </c>
      <c r="H18" s="9">
        <v>0.1</v>
      </c>
      <c r="I18" s="9">
        <v>0.1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1.9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1.9</v>
      </c>
      <c r="L23" s="9">
        <v>1.9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1.9</v>
      </c>
      <c r="E28" s="9">
        <v>1.9</v>
      </c>
      <c r="F28" s="9">
        <v>1.9</v>
      </c>
      <c r="G28" s="9">
        <v>1.5</v>
      </c>
      <c r="H28" s="9">
        <v>1.9</v>
      </c>
      <c r="I28" s="9">
        <v>1.9</v>
      </c>
      <c r="J28" s="9">
        <v>1.5</v>
      </c>
      <c r="K28" s="9">
        <v>1.9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1.5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2.9</v>
      </c>
      <c r="D40" s="9">
        <v>2.9</v>
      </c>
      <c r="E40" s="9">
        <v>2.9</v>
      </c>
      <c r="F40" s="9">
        <v>2.9</v>
      </c>
      <c r="G40" s="9">
        <v>2.9</v>
      </c>
      <c r="H40" s="9">
        <v>2.9</v>
      </c>
      <c r="I40" s="9">
        <v>2.9</v>
      </c>
      <c r="J40" s="9">
        <v>2.9</v>
      </c>
      <c r="K40" s="9">
        <v>2.9</v>
      </c>
      <c r="L40" s="9">
        <v>2.9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3.5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3.7</v>
      </c>
      <c r="D42" s="9">
        <v>3.7</v>
      </c>
      <c r="E42" s="9">
        <v>3.7</v>
      </c>
      <c r="F42" s="9">
        <v>3.7</v>
      </c>
      <c r="G42" s="9">
        <v>3.7</v>
      </c>
      <c r="H42" s="9">
        <v>3.7</v>
      </c>
      <c r="I42" s="9">
        <v>3.7</v>
      </c>
      <c r="J42" s="9">
        <v>3.7</v>
      </c>
      <c r="K42" s="9">
        <v>0</v>
      </c>
      <c r="L42" s="9">
        <v>3.7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2.9</v>
      </c>
      <c r="E44" s="9">
        <v>2</v>
      </c>
      <c r="F44" s="9">
        <v>2.9</v>
      </c>
      <c r="G44" s="9">
        <v>2</v>
      </c>
      <c r="H44" s="9">
        <v>2.9</v>
      </c>
      <c r="I44" s="9">
        <v>2.9</v>
      </c>
      <c r="J44" s="9">
        <v>2.9</v>
      </c>
      <c r="K44" s="9">
        <v>2.9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2.7</v>
      </c>
      <c r="D45" s="9">
        <v>2</v>
      </c>
      <c r="E45" s="9">
        <v>3</v>
      </c>
      <c r="F45" s="9">
        <v>2.7</v>
      </c>
      <c r="G45" s="9">
        <v>2</v>
      </c>
      <c r="H45" s="9">
        <v>2.7</v>
      </c>
      <c r="I45" s="9">
        <v>2.7</v>
      </c>
      <c r="J45" s="9">
        <v>2.7</v>
      </c>
      <c r="K45" s="9">
        <v>2.7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3">SUM(C3:C45)</f>
        <v>84.3</v>
      </c>
      <c r="D46" s="9">
        <f t="shared" si="3"/>
        <v>88.5</v>
      </c>
      <c r="E46" s="9">
        <f t="shared" si="3"/>
        <v>89.6</v>
      </c>
      <c r="F46" s="9">
        <f t="shared" si="3"/>
        <v>91.1</v>
      </c>
      <c r="G46" s="9">
        <f t="shared" si="3"/>
        <v>86.2</v>
      </c>
      <c r="H46" s="9">
        <f t="shared" si="3"/>
        <v>91.1</v>
      </c>
      <c r="I46" s="9">
        <f t="shared" si="3"/>
        <v>90.1</v>
      </c>
      <c r="J46" s="9">
        <f t="shared" si="3"/>
        <v>90.1</v>
      </c>
      <c r="K46" s="9">
        <f t="shared" si="3"/>
        <v>81.6</v>
      </c>
      <c r="L46" s="9">
        <f t="shared" si="3"/>
        <v>86.1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11.7</v>
      </c>
      <c r="D48" s="14">
        <f t="shared" si="4"/>
        <v>7.49999999999999</v>
      </c>
      <c r="E48" s="14">
        <f t="shared" si="4"/>
        <v>6.39999999999999</v>
      </c>
      <c r="F48" s="14">
        <f t="shared" si="4"/>
        <v>4.89999999999998</v>
      </c>
      <c r="G48" s="14">
        <f t="shared" si="4"/>
        <v>9.8</v>
      </c>
      <c r="H48" s="14">
        <f t="shared" si="4"/>
        <v>4.89999999999998</v>
      </c>
      <c r="I48" s="14">
        <f t="shared" si="4"/>
        <v>5.89999999999998</v>
      </c>
      <c r="J48" s="14">
        <f t="shared" si="4"/>
        <v>5.89999999999998</v>
      </c>
      <c r="K48" s="14">
        <f t="shared" si="4"/>
        <v>14.4</v>
      </c>
      <c r="L48" s="14">
        <f t="shared" si="4"/>
        <v>9.89999999999999</v>
      </c>
    </row>
    <row r="54" spans="9:10">
      <c r="I54" s="15" t="s">
        <v>139</v>
      </c>
      <c r="J54" s="16">
        <f>(SUM(C46:L46)-MAX(C46:L46)-MIN(C46:L46))/8</f>
        <v>88.25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1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0.5</v>
      </c>
      <c r="E10" s="9">
        <v>0</v>
      </c>
      <c r="F10" s="13">
        <v>0.5</v>
      </c>
      <c r="G10" s="9">
        <v>0.5</v>
      </c>
      <c r="H10" s="13">
        <v>0.5</v>
      </c>
      <c r="I10" s="9">
        <v>0</v>
      </c>
      <c r="J10" s="13">
        <v>0.5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2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1</v>
      </c>
      <c r="E13" s="9">
        <v>0</v>
      </c>
      <c r="F13" s="13">
        <v>1</v>
      </c>
      <c r="G13" s="9">
        <v>0</v>
      </c>
      <c r="H13" s="13">
        <v>1</v>
      </c>
      <c r="I13" s="9">
        <v>1</v>
      </c>
      <c r="J13" s="13">
        <v>0</v>
      </c>
      <c r="K13" s="9">
        <v>0</v>
      </c>
      <c r="L13" s="13">
        <v>0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13">
        <v>1</v>
      </c>
      <c r="G17" s="9">
        <v>0</v>
      </c>
      <c r="H17" s="13">
        <v>0</v>
      </c>
      <c r="I17" s="9">
        <v>1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1</v>
      </c>
      <c r="E24" s="9">
        <v>1</v>
      </c>
      <c r="F24" s="9">
        <v>0</v>
      </c>
      <c r="G24" s="9">
        <v>0</v>
      </c>
      <c r="H24" s="13">
        <v>1</v>
      </c>
      <c r="I24" s="9">
        <v>0</v>
      </c>
      <c r="J24" s="9">
        <v>0</v>
      </c>
      <c r="K24" s="9">
        <v>1</v>
      </c>
      <c r="L24" s="13">
        <v>1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3">
        <v>1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3">
        <v>1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13">
        <v>0.5</v>
      </c>
      <c r="G28" s="9">
        <v>0</v>
      </c>
      <c r="H28" s="13">
        <v>0.5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0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0</v>
      </c>
      <c r="F33" s="9">
        <v>0</v>
      </c>
      <c r="G33" s="9">
        <v>0</v>
      </c>
      <c r="H33" s="13">
        <v>2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0</v>
      </c>
      <c r="K37" s="9">
        <v>1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3</v>
      </c>
      <c r="E38" s="9">
        <v>3</v>
      </c>
      <c r="F38" s="13">
        <v>3</v>
      </c>
      <c r="G38" s="9">
        <v>3</v>
      </c>
      <c r="H38" s="13">
        <v>3</v>
      </c>
      <c r="I38" s="9">
        <v>3</v>
      </c>
      <c r="J38" s="13">
        <v>3</v>
      </c>
      <c r="K38" s="9">
        <v>3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3</v>
      </c>
      <c r="K39" s="9">
        <v>2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1</v>
      </c>
      <c r="E41" s="9">
        <v>2</v>
      </c>
      <c r="F41" s="13">
        <v>1</v>
      </c>
      <c r="G41" s="9">
        <v>1</v>
      </c>
      <c r="H41" s="13">
        <v>1</v>
      </c>
      <c r="I41" s="9">
        <v>1</v>
      </c>
      <c r="J41" s="13">
        <v>1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44</v>
      </c>
      <c r="D46" s="9">
        <f t="shared" si="0"/>
        <v>50</v>
      </c>
      <c r="E46" s="9">
        <f t="shared" si="0"/>
        <v>51.5</v>
      </c>
      <c r="F46" s="9">
        <f t="shared" si="0"/>
        <v>54.5</v>
      </c>
      <c r="G46" s="9">
        <f t="shared" si="0"/>
        <v>45</v>
      </c>
      <c r="H46" s="9">
        <f t="shared" si="0"/>
        <v>58.5</v>
      </c>
      <c r="I46" s="9">
        <f t="shared" si="0"/>
        <v>46</v>
      </c>
      <c r="J46" s="9">
        <f t="shared" si="0"/>
        <v>41.5</v>
      </c>
      <c r="K46" s="9">
        <f t="shared" si="0"/>
        <v>42</v>
      </c>
      <c r="L46" s="9">
        <f t="shared" si="0"/>
        <v>40</v>
      </c>
    </row>
    <row r="47" spans="1:12">
      <c r="A47" s="14" t="s">
        <v>136</v>
      </c>
      <c r="B47" s="14" t="s">
        <v>137</v>
      </c>
      <c r="C47" s="14">
        <f t="shared" ref="C47:L47" si="1">SUM(C3:C45)</f>
        <v>44</v>
      </c>
      <c r="D47" s="14">
        <f t="shared" si="1"/>
        <v>50</v>
      </c>
      <c r="E47" s="14">
        <f t="shared" si="1"/>
        <v>51.5</v>
      </c>
      <c r="F47" s="14">
        <f t="shared" si="1"/>
        <v>54.5</v>
      </c>
      <c r="G47" s="14">
        <f t="shared" si="1"/>
        <v>45</v>
      </c>
      <c r="H47" s="14">
        <f t="shared" si="1"/>
        <v>58.5</v>
      </c>
      <c r="I47" s="14">
        <f t="shared" si="1"/>
        <v>46</v>
      </c>
      <c r="J47" s="14">
        <f t="shared" si="1"/>
        <v>41.5</v>
      </c>
      <c r="K47" s="14">
        <f t="shared" si="1"/>
        <v>42</v>
      </c>
      <c r="L47" s="14">
        <f t="shared" si="1"/>
        <v>40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46.8125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3</v>
      </c>
      <c r="F10" s="13">
        <v>3</v>
      </c>
      <c r="G10" s="9">
        <v>1</v>
      </c>
      <c r="H10" s="13">
        <v>3</v>
      </c>
      <c r="I10" s="9">
        <v>3</v>
      </c>
      <c r="J10" s="13">
        <v>3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1</v>
      </c>
      <c r="F11" s="13">
        <v>1</v>
      </c>
      <c r="G11" s="9">
        <v>0</v>
      </c>
      <c r="H11" s="13">
        <v>1</v>
      </c>
      <c r="I11" s="9">
        <v>0.5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0</v>
      </c>
      <c r="I14" s="9">
        <v>1.5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0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2</v>
      </c>
      <c r="F27" s="13">
        <v>1</v>
      </c>
      <c r="G27" s="9">
        <v>1.5</v>
      </c>
      <c r="H27" s="13">
        <v>3</v>
      </c>
      <c r="I27" s="9">
        <v>2</v>
      </c>
      <c r="J27" s="13">
        <v>2</v>
      </c>
      <c r="K27" s="9">
        <v>1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5</v>
      </c>
      <c r="F35" s="13">
        <v>4</v>
      </c>
      <c r="G35" s="9">
        <v>4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83.5</v>
      </c>
      <c r="D46" s="9">
        <f t="shared" si="0"/>
        <v>80</v>
      </c>
      <c r="E46" s="9">
        <f t="shared" si="0"/>
        <v>84</v>
      </c>
      <c r="F46" s="9">
        <f t="shared" si="0"/>
        <v>86</v>
      </c>
      <c r="G46" s="9">
        <f t="shared" si="0"/>
        <v>76</v>
      </c>
      <c r="H46" s="9">
        <f t="shared" si="0"/>
        <v>89.5</v>
      </c>
      <c r="I46" s="9">
        <f t="shared" si="0"/>
        <v>85.5</v>
      </c>
      <c r="J46" s="9">
        <f t="shared" si="0"/>
        <v>80</v>
      </c>
      <c r="K46" s="9">
        <f t="shared" si="0"/>
        <v>74</v>
      </c>
      <c r="L46" s="9">
        <f t="shared" si="0"/>
        <v>76.5</v>
      </c>
    </row>
    <row r="47" spans="1:12">
      <c r="A47" s="14" t="s">
        <v>136</v>
      </c>
      <c r="B47" s="14" t="s">
        <v>137</v>
      </c>
      <c r="C47" s="14">
        <f t="shared" ref="C47:L47" si="1">SUM(C3:C45)</f>
        <v>83.5</v>
      </c>
      <c r="D47" s="14">
        <f t="shared" si="1"/>
        <v>80</v>
      </c>
      <c r="E47" s="14">
        <f t="shared" si="1"/>
        <v>84</v>
      </c>
      <c r="F47" s="14">
        <f t="shared" si="1"/>
        <v>86</v>
      </c>
      <c r="G47" s="14">
        <f t="shared" si="1"/>
        <v>76</v>
      </c>
      <c r="H47" s="14">
        <f t="shared" si="1"/>
        <v>89.5</v>
      </c>
      <c r="I47" s="14">
        <f t="shared" si="1"/>
        <v>85.5</v>
      </c>
      <c r="J47" s="14">
        <f t="shared" si="1"/>
        <v>80</v>
      </c>
      <c r="K47" s="14">
        <f t="shared" si="1"/>
        <v>74</v>
      </c>
      <c r="L47" s="14">
        <f t="shared" si="1"/>
        <v>76.5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81.4375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0</v>
      </c>
      <c r="I24" s="9">
        <v>0</v>
      </c>
      <c r="J24" s="13">
        <v>1</v>
      </c>
      <c r="K24" s="9">
        <v>2</v>
      </c>
      <c r="L24" s="13">
        <v>1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2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90.5</v>
      </c>
      <c r="D46" s="9">
        <f t="shared" si="0"/>
        <v>94</v>
      </c>
      <c r="E46" s="9">
        <f t="shared" si="0"/>
        <v>95</v>
      </c>
      <c r="F46" s="9">
        <f t="shared" si="0"/>
        <v>93</v>
      </c>
      <c r="G46" s="9">
        <f t="shared" si="0"/>
        <v>94</v>
      </c>
      <c r="H46" s="9">
        <f t="shared" si="0"/>
        <v>93.5</v>
      </c>
      <c r="I46" s="9">
        <f t="shared" si="0"/>
        <v>89.5</v>
      </c>
      <c r="J46" s="9">
        <f t="shared" si="0"/>
        <v>94</v>
      </c>
      <c r="K46" s="9">
        <f t="shared" si="0"/>
        <v>95</v>
      </c>
      <c r="L46" s="9">
        <f t="shared" si="0"/>
        <v>94</v>
      </c>
    </row>
    <row r="47" spans="1:12">
      <c r="A47" s="14" t="s">
        <v>136</v>
      </c>
      <c r="B47" s="14" t="s">
        <v>137</v>
      </c>
      <c r="C47" s="14">
        <f t="shared" ref="C47:L47" si="1">SUM(C3:C45)</f>
        <v>90.5</v>
      </c>
      <c r="D47" s="14">
        <f t="shared" si="1"/>
        <v>94</v>
      </c>
      <c r="E47" s="14">
        <f t="shared" si="1"/>
        <v>95</v>
      </c>
      <c r="F47" s="14">
        <f t="shared" si="1"/>
        <v>93</v>
      </c>
      <c r="G47" s="14">
        <f t="shared" si="1"/>
        <v>94</v>
      </c>
      <c r="H47" s="14">
        <f t="shared" si="1"/>
        <v>93.5</v>
      </c>
      <c r="I47" s="14">
        <f t="shared" si="1"/>
        <v>89.5</v>
      </c>
      <c r="J47" s="14">
        <f t="shared" si="1"/>
        <v>94</v>
      </c>
      <c r="K47" s="14">
        <f t="shared" si="1"/>
        <v>95</v>
      </c>
      <c r="L47" s="14">
        <f t="shared" si="1"/>
        <v>94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93.5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</v>
      </c>
      <c r="E9" s="9">
        <v>1</v>
      </c>
      <c r="F9" s="13">
        <v>3</v>
      </c>
      <c r="G9" s="9">
        <v>1.5</v>
      </c>
      <c r="H9" s="13">
        <v>3</v>
      </c>
      <c r="I9" s="9">
        <v>3</v>
      </c>
      <c r="J9" s="13">
        <v>3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3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1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1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2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2</v>
      </c>
      <c r="F34" s="13">
        <v>2</v>
      </c>
      <c r="G34" s="9">
        <v>1</v>
      </c>
      <c r="H34" s="13">
        <v>1</v>
      </c>
      <c r="I34" s="9">
        <v>2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5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 t="s">
        <v>211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4</v>
      </c>
      <c r="F43" s="13">
        <v>4</v>
      </c>
      <c r="G43" s="9">
        <v>2</v>
      </c>
      <c r="H43" s="13">
        <v>2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1</v>
      </c>
      <c r="G44" s="9">
        <v>0</v>
      </c>
      <c r="H44" s="13">
        <v>1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1</v>
      </c>
      <c r="G45" s="9">
        <v>0</v>
      </c>
      <c r="H45" s="13">
        <v>1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81.5</v>
      </c>
      <c r="D46" s="9">
        <f t="shared" si="0"/>
        <v>81</v>
      </c>
      <c r="E46" s="9">
        <f t="shared" si="0"/>
        <v>84.5</v>
      </c>
      <c r="F46" s="9">
        <f t="shared" si="0"/>
        <v>94</v>
      </c>
      <c r="G46" s="9">
        <f t="shared" si="0"/>
        <v>76.5</v>
      </c>
      <c r="H46" s="9">
        <f t="shared" si="0"/>
        <v>87.5</v>
      </c>
      <c r="I46" s="9">
        <f t="shared" si="0"/>
        <v>87</v>
      </c>
      <c r="J46" s="9">
        <f t="shared" si="0"/>
        <v>83</v>
      </c>
      <c r="K46" s="9">
        <f t="shared" si="0"/>
        <v>82</v>
      </c>
      <c r="L46" s="9">
        <f t="shared" si="0"/>
        <v>75.5</v>
      </c>
    </row>
    <row r="47" spans="1:12">
      <c r="A47" s="14" t="s">
        <v>136</v>
      </c>
      <c r="B47" s="14" t="s">
        <v>137</v>
      </c>
      <c r="C47" s="14">
        <f t="shared" ref="C47:L47" si="1">SUM(C3:C45)</f>
        <v>81.5</v>
      </c>
      <c r="D47" s="14">
        <f t="shared" si="1"/>
        <v>81</v>
      </c>
      <c r="E47" s="14">
        <f t="shared" si="1"/>
        <v>84.5</v>
      </c>
      <c r="F47" s="14">
        <f t="shared" si="1"/>
        <v>94</v>
      </c>
      <c r="G47" s="14">
        <f t="shared" si="1"/>
        <v>76.5</v>
      </c>
      <c r="H47" s="14">
        <f t="shared" si="1"/>
        <v>87.5</v>
      </c>
      <c r="I47" s="14">
        <f t="shared" si="1"/>
        <v>87</v>
      </c>
      <c r="J47" s="14">
        <f t="shared" si="1"/>
        <v>83</v>
      </c>
      <c r="K47" s="14">
        <f t="shared" si="1"/>
        <v>82</v>
      </c>
      <c r="L47" s="14">
        <f t="shared" si="1"/>
        <v>75.5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82.875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13">
        <v>1</v>
      </c>
      <c r="G11" s="9">
        <v>0</v>
      </c>
      <c r="H11" s="13">
        <v>1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0</v>
      </c>
      <c r="F14" s="13">
        <v>2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1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0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1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1.5</v>
      </c>
      <c r="E27" s="9">
        <v>1</v>
      </c>
      <c r="F27" s="13">
        <v>2</v>
      </c>
      <c r="G27" s="9">
        <v>2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</v>
      </c>
      <c r="E33" s="9">
        <v>1</v>
      </c>
      <c r="F33" s="13">
        <v>1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3</v>
      </c>
      <c r="E35" s="9">
        <v>3</v>
      </c>
      <c r="F35" s="13">
        <v>4</v>
      </c>
      <c r="G35" s="9">
        <v>3</v>
      </c>
      <c r="H35" s="13">
        <v>6</v>
      </c>
      <c r="I35" s="9">
        <v>4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0</v>
      </c>
      <c r="F37" s="13">
        <v>2</v>
      </c>
      <c r="G37" s="9">
        <v>0</v>
      </c>
      <c r="H37" s="13">
        <v>2</v>
      </c>
      <c r="I37" s="9">
        <v>2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2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80</v>
      </c>
      <c r="D46" s="9">
        <f t="shared" si="0"/>
        <v>81.5</v>
      </c>
      <c r="E46" s="9">
        <f t="shared" si="0"/>
        <v>67</v>
      </c>
      <c r="F46" s="9">
        <f t="shared" si="0"/>
        <v>88</v>
      </c>
      <c r="G46" s="9">
        <f t="shared" si="0"/>
        <v>67</v>
      </c>
      <c r="H46" s="9">
        <f t="shared" si="0"/>
        <v>91</v>
      </c>
      <c r="I46" s="9">
        <f t="shared" si="0"/>
        <v>78</v>
      </c>
      <c r="J46" s="9">
        <f t="shared" si="0"/>
        <v>69</v>
      </c>
      <c r="K46" s="9">
        <f t="shared" si="0"/>
        <v>69</v>
      </c>
      <c r="L46" s="9">
        <f t="shared" si="0"/>
        <v>65</v>
      </c>
    </row>
    <row r="47" spans="1:12">
      <c r="A47" s="14" t="s">
        <v>136</v>
      </c>
      <c r="B47" s="14" t="s">
        <v>137</v>
      </c>
      <c r="C47" s="14">
        <f t="shared" ref="C47:L47" si="1">SUM(C3:C45)</f>
        <v>80</v>
      </c>
      <c r="D47" s="14">
        <f t="shared" si="1"/>
        <v>81.5</v>
      </c>
      <c r="E47" s="14">
        <f t="shared" si="1"/>
        <v>67</v>
      </c>
      <c r="F47" s="14">
        <f t="shared" si="1"/>
        <v>88</v>
      </c>
      <c r="G47" s="14">
        <f t="shared" si="1"/>
        <v>67</v>
      </c>
      <c r="H47" s="14">
        <f t="shared" si="1"/>
        <v>91</v>
      </c>
      <c r="I47" s="14">
        <f t="shared" si="1"/>
        <v>78</v>
      </c>
      <c r="J47" s="14">
        <f t="shared" si="1"/>
        <v>69</v>
      </c>
      <c r="K47" s="14">
        <f t="shared" si="1"/>
        <v>69</v>
      </c>
      <c r="L47" s="14">
        <f t="shared" si="1"/>
        <v>65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74.9375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3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1</v>
      </c>
      <c r="F27" s="13">
        <v>1</v>
      </c>
      <c r="G27" s="9">
        <v>3</v>
      </c>
      <c r="H27" s="13">
        <v>3</v>
      </c>
      <c r="I27" s="9">
        <v>1</v>
      </c>
      <c r="J27" s="13">
        <v>3</v>
      </c>
      <c r="K27" s="9">
        <v>3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0.5</v>
      </c>
      <c r="H29" s="13">
        <v>1</v>
      </c>
      <c r="I29" s="9">
        <v>1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93</v>
      </c>
      <c r="D46" s="9">
        <f t="shared" si="0"/>
        <v>94</v>
      </c>
      <c r="E46" s="9">
        <f t="shared" si="0"/>
        <v>88</v>
      </c>
      <c r="F46" s="9">
        <f t="shared" si="0"/>
        <v>91</v>
      </c>
      <c r="G46" s="9">
        <f t="shared" si="0"/>
        <v>87</v>
      </c>
      <c r="H46" s="9">
        <f t="shared" si="0"/>
        <v>91.5</v>
      </c>
      <c r="I46" s="9">
        <f t="shared" si="0"/>
        <v>89.5</v>
      </c>
      <c r="J46" s="9">
        <f t="shared" si="0"/>
        <v>91.5</v>
      </c>
      <c r="K46" s="9">
        <f t="shared" si="0"/>
        <v>87</v>
      </c>
      <c r="L46" s="9">
        <f t="shared" si="0"/>
        <v>86</v>
      </c>
    </row>
    <row r="47" spans="1:12">
      <c r="A47" s="14" t="s">
        <v>136</v>
      </c>
      <c r="B47" s="14" t="s">
        <v>137</v>
      </c>
      <c r="C47" s="14">
        <f t="shared" ref="C47:L47" si="1">SUM(C3:C45)</f>
        <v>93</v>
      </c>
      <c r="D47" s="14">
        <f t="shared" si="1"/>
        <v>94</v>
      </c>
      <c r="E47" s="14">
        <f t="shared" si="1"/>
        <v>88</v>
      </c>
      <c r="F47" s="14">
        <f t="shared" si="1"/>
        <v>91</v>
      </c>
      <c r="G47" s="14">
        <f t="shared" si="1"/>
        <v>87</v>
      </c>
      <c r="H47" s="14">
        <f t="shared" si="1"/>
        <v>91.5</v>
      </c>
      <c r="I47" s="14">
        <f t="shared" si="1"/>
        <v>89.5</v>
      </c>
      <c r="J47" s="14">
        <f t="shared" si="1"/>
        <v>91.5</v>
      </c>
      <c r="K47" s="14">
        <f t="shared" si="1"/>
        <v>87</v>
      </c>
      <c r="L47" s="14">
        <f t="shared" si="1"/>
        <v>86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3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0.5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0.5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1.5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1</v>
      </c>
      <c r="F35" s="13">
        <v>2</v>
      </c>
      <c r="G35" s="9">
        <v>2</v>
      </c>
      <c r="H35" s="13">
        <v>2</v>
      </c>
      <c r="I35" s="9">
        <v>3</v>
      </c>
      <c r="J35" s="13">
        <v>3</v>
      </c>
      <c r="K35" s="9">
        <v>3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0</v>
      </c>
      <c r="F37" s="13">
        <v>1</v>
      </c>
      <c r="G37" s="9">
        <v>0</v>
      </c>
      <c r="H37" s="13">
        <v>1</v>
      </c>
      <c r="I37" s="9">
        <v>1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3</v>
      </c>
      <c r="E44" s="9">
        <v>2</v>
      </c>
      <c r="F44" s="13">
        <v>3</v>
      </c>
      <c r="G44" s="9">
        <v>1</v>
      </c>
      <c r="H44" s="13">
        <v>3</v>
      </c>
      <c r="I44" s="9">
        <v>2</v>
      </c>
      <c r="J44" s="13">
        <v>1</v>
      </c>
      <c r="K44" s="9">
        <v>1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1</v>
      </c>
      <c r="F45" s="13">
        <v>3</v>
      </c>
      <c r="G45" s="9">
        <v>1</v>
      </c>
      <c r="H45" s="13">
        <v>3</v>
      </c>
      <c r="I45" s="9">
        <v>2</v>
      </c>
      <c r="J45" s="13">
        <v>1</v>
      </c>
      <c r="K45" s="9">
        <v>1</v>
      </c>
      <c r="L45" s="13">
        <v>1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77.5</v>
      </c>
      <c r="D46" s="9">
        <f t="shared" si="0"/>
        <v>83</v>
      </c>
      <c r="E46" s="9">
        <f t="shared" si="0"/>
        <v>78</v>
      </c>
      <c r="F46" s="9">
        <f t="shared" si="0"/>
        <v>85</v>
      </c>
      <c r="G46" s="9">
        <f t="shared" si="0"/>
        <v>73</v>
      </c>
      <c r="H46" s="9">
        <f t="shared" si="0"/>
        <v>85.5</v>
      </c>
      <c r="I46" s="9">
        <f t="shared" si="0"/>
        <v>84</v>
      </c>
      <c r="J46" s="9">
        <f t="shared" si="0"/>
        <v>75.5</v>
      </c>
      <c r="K46" s="9">
        <f t="shared" si="0"/>
        <v>75</v>
      </c>
      <c r="L46" s="9">
        <f t="shared" si="0"/>
        <v>72</v>
      </c>
    </row>
    <row r="47" spans="1:12">
      <c r="A47" s="14" t="s">
        <v>136</v>
      </c>
      <c r="B47" s="14" t="s">
        <v>137</v>
      </c>
      <c r="C47" s="14">
        <f t="shared" ref="C47:L47" si="1">SUM(C3:C45)</f>
        <v>77.5</v>
      </c>
      <c r="D47" s="14">
        <f t="shared" si="1"/>
        <v>83</v>
      </c>
      <c r="E47" s="14">
        <f t="shared" si="1"/>
        <v>78</v>
      </c>
      <c r="F47" s="14">
        <f t="shared" si="1"/>
        <v>85</v>
      </c>
      <c r="G47" s="14">
        <f t="shared" si="1"/>
        <v>73</v>
      </c>
      <c r="H47" s="14">
        <f t="shared" si="1"/>
        <v>85.5</v>
      </c>
      <c r="I47" s="14">
        <f t="shared" si="1"/>
        <v>84</v>
      </c>
      <c r="J47" s="14">
        <f t="shared" si="1"/>
        <v>75.5</v>
      </c>
      <c r="K47" s="14">
        <f t="shared" si="1"/>
        <v>75</v>
      </c>
      <c r="L47" s="14">
        <f t="shared" si="1"/>
        <v>72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</v>
      </c>
      <c r="D7" s="13">
        <v>1</v>
      </c>
      <c r="E7" s="9">
        <v>1</v>
      </c>
      <c r="F7" s="13">
        <v>1</v>
      </c>
      <c r="G7" s="9">
        <v>1</v>
      </c>
      <c r="H7" s="13">
        <v>1</v>
      </c>
      <c r="I7" s="9">
        <v>1</v>
      </c>
      <c r="J7" s="13">
        <v>1</v>
      </c>
      <c r="K7" s="9">
        <v>1</v>
      </c>
      <c r="L7" s="13">
        <v>1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0.5</v>
      </c>
      <c r="K18" s="9">
        <v>1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0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1.5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2</v>
      </c>
      <c r="E29" s="9">
        <v>1.5</v>
      </c>
      <c r="F29" s="13">
        <v>2</v>
      </c>
      <c r="G29" s="9">
        <v>0.5</v>
      </c>
      <c r="H29" s="13">
        <v>2</v>
      </c>
      <c r="I29" s="9">
        <v>2</v>
      </c>
      <c r="J29" s="13">
        <v>1.5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1</v>
      </c>
      <c r="G33" s="9">
        <v>0</v>
      </c>
      <c r="H33" s="13">
        <v>1</v>
      </c>
      <c r="I33" s="9">
        <v>1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1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13">
        <v>2</v>
      </c>
      <c r="G36" s="9">
        <v>0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3</v>
      </c>
      <c r="F41" s="13">
        <v>3</v>
      </c>
      <c r="G41" s="9">
        <v>2</v>
      </c>
      <c r="H41" s="13">
        <v>3</v>
      </c>
      <c r="I41" s="9">
        <v>3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3</v>
      </c>
      <c r="F42" s="13">
        <v>3</v>
      </c>
      <c r="G42" s="9">
        <v>2</v>
      </c>
      <c r="H42" s="13">
        <v>3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3</v>
      </c>
      <c r="E43" s="9">
        <v>1</v>
      </c>
      <c r="F43" s="13">
        <v>3</v>
      </c>
      <c r="G43" s="9">
        <v>1</v>
      </c>
      <c r="H43" s="13">
        <v>3</v>
      </c>
      <c r="I43" s="9">
        <v>3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3</v>
      </c>
      <c r="E45" s="9">
        <v>1</v>
      </c>
      <c r="F45" s="13">
        <v>3</v>
      </c>
      <c r="G45" s="9">
        <v>2</v>
      </c>
      <c r="H45" s="13">
        <v>3</v>
      </c>
      <c r="I45" s="9">
        <v>3</v>
      </c>
      <c r="J45" s="13">
        <v>1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70</v>
      </c>
      <c r="D46" s="9">
        <f t="shared" si="0"/>
        <v>77</v>
      </c>
      <c r="E46" s="9">
        <f t="shared" si="0"/>
        <v>70.5</v>
      </c>
      <c r="F46" s="9">
        <f t="shared" si="0"/>
        <v>80</v>
      </c>
      <c r="G46" s="9">
        <f t="shared" si="0"/>
        <v>67.5</v>
      </c>
      <c r="H46" s="9">
        <f t="shared" si="0"/>
        <v>79.5</v>
      </c>
      <c r="I46" s="9">
        <f t="shared" si="0"/>
        <v>76.5</v>
      </c>
      <c r="J46" s="9">
        <f t="shared" si="0"/>
        <v>69.5</v>
      </c>
      <c r="K46" s="9">
        <f t="shared" si="0"/>
        <v>71</v>
      </c>
      <c r="L46" s="9">
        <f t="shared" si="0"/>
        <v>69</v>
      </c>
    </row>
    <row r="47" spans="1:12">
      <c r="A47" s="14" t="s">
        <v>136</v>
      </c>
      <c r="B47" s="14" t="s">
        <v>137</v>
      </c>
      <c r="C47" s="14">
        <f t="shared" ref="C47:L47" si="1">SUM(C3:C45)</f>
        <v>70</v>
      </c>
      <c r="D47" s="14">
        <f t="shared" si="1"/>
        <v>77</v>
      </c>
      <c r="E47" s="14">
        <f t="shared" si="1"/>
        <v>70.5</v>
      </c>
      <c r="F47" s="14">
        <f t="shared" si="1"/>
        <v>80</v>
      </c>
      <c r="G47" s="14">
        <f t="shared" si="1"/>
        <v>67.5</v>
      </c>
      <c r="H47" s="14">
        <f t="shared" si="1"/>
        <v>79.5</v>
      </c>
      <c r="I47" s="14">
        <f t="shared" si="1"/>
        <v>76.5</v>
      </c>
      <c r="J47" s="14">
        <f t="shared" si="1"/>
        <v>69.5</v>
      </c>
      <c r="K47" s="14">
        <f t="shared" si="1"/>
        <v>71</v>
      </c>
      <c r="L47" s="14">
        <f t="shared" si="1"/>
        <v>69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72.875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3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2</v>
      </c>
      <c r="F10" s="13">
        <v>2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1</v>
      </c>
      <c r="H11" s="13">
        <v>2</v>
      </c>
      <c r="I11" s="9">
        <v>1.5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1.5</v>
      </c>
      <c r="D14" s="13">
        <v>1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0.5</v>
      </c>
      <c r="E19" s="9">
        <v>1</v>
      </c>
      <c r="F19" s="13">
        <v>1</v>
      </c>
      <c r="G19" s="9">
        <v>0.5</v>
      </c>
      <c r="H19" s="13">
        <v>0.5</v>
      </c>
      <c r="I19" s="9">
        <v>0.5</v>
      </c>
      <c r="J19" s="13">
        <v>0.5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0.5</v>
      </c>
      <c r="F21" s="13">
        <v>1</v>
      </c>
      <c r="G21" s="9">
        <v>0.5</v>
      </c>
      <c r="H21" s="13">
        <v>1</v>
      </c>
      <c r="I21" s="9">
        <v>0.5</v>
      </c>
      <c r="J21" s="13">
        <v>0.5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1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1</v>
      </c>
      <c r="H28" s="13">
        <v>1</v>
      </c>
      <c r="I28" s="9">
        <v>1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4.5</v>
      </c>
      <c r="E35" s="9">
        <v>5</v>
      </c>
      <c r="F35" s="13">
        <v>4</v>
      </c>
      <c r="G35" s="9">
        <v>5</v>
      </c>
      <c r="H35" s="13">
        <v>4</v>
      </c>
      <c r="I35" s="9">
        <v>5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1</v>
      </c>
      <c r="F44" s="13">
        <v>3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2</v>
      </c>
      <c r="H45" s="13">
        <v>2</v>
      </c>
      <c r="I45" s="9">
        <v>3</v>
      </c>
      <c r="J45" s="13">
        <v>2</v>
      </c>
      <c r="K45" s="9">
        <v>3</v>
      </c>
      <c r="L45" s="13">
        <v>2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88</v>
      </c>
      <c r="D46" s="9">
        <f t="shared" si="0"/>
        <v>88</v>
      </c>
      <c r="E46" s="9">
        <f t="shared" si="0"/>
        <v>87.5</v>
      </c>
      <c r="F46" s="9">
        <f t="shared" si="0"/>
        <v>91</v>
      </c>
      <c r="G46" s="9">
        <f t="shared" si="0"/>
        <v>83</v>
      </c>
      <c r="H46" s="9">
        <f t="shared" si="0"/>
        <v>89</v>
      </c>
      <c r="I46" s="9">
        <f t="shared" si="0"/>
        <v>90.5</v>
      </c>
      <c r="J46" s="9">
        <f t="shared" si="0"/>
        <v>87.5</v>
      </c>
      <c r="K46" s="9">
        <f t="shared" si="0"/>
        <v>92</v>
      </c>
      <c r="L46" s="9">
        <f t="shared" si="0"/>
        <v>85</v>
      </c>
    </row>
    <row r="47" spans="1:12">
      <c r="A47" s="14" t="s">
        <v>136</v>
      </c>
      <c r="B47" s="14" t="s">
        <v>137</v>
      </c>
      <c r="C47" s="14">
        <f t="shared" ref="C47:L47" si="1">SUM(C3:C45)</f>
        <v>88</v>
      </c>
      <c r="D47" s="14">
        <f t="shared" si="1"/>
        <v>88</v>
      </c>
      <c r="E47" s="14">
        <f t="shared" si="1"/>
        <v>87.5</v>
      </c>
      <c r="F47" s="14">
        <f t="shared" si="1"/>
        <v>91</v>
      </c>
      <c r="G47" s="14">
        <f t="shared" si="1"/>
        <v>83</v>
      </c>
      <c r="H47" s="14">
        <f t="shared" si="1"/>
        <v>89</v>
      </c>
      <c r="I47" s="14">
        <f t="shared" si="1"/>
        <v>90.5</v>
      </c>
      <c r="J47" s="14">
        <f t="shared" si="1"/>
        <v>87.5</v>
      </c>
      <c r="K47" s="14">
        <f t="shared" si="1"/>
        <v>92</v>
      </c>
      <c r="L47" s="14">
        <f t="shared" si="1"/>
        <v>85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88.3125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2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3</v>
      </c>
      <c r="E10" s="9">
        <v>1</v>
      </c>
      <c r="F10" s="13">
        <v>2</v>
      </c>
      <c r="G10" s="9">
        <v>1</v>
      </c>
      <c r="H10" s="13">
        <v>3</v>
      </c>
      <c r="I10" s="9">
        <v>1.5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2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95</v>
      </c>
      <c r="D46" s="9">
        <f t="shared" si="0"/>
        <v>97.5</v>
      </c>
      <c r="E46" s="9">
        <f t="shared" si="0"/>
        <v>95</v>
      </c>
      <c r="F46" s="9">
        <f t="shared" si="0"/>
        <v>97</v>
      </c>
      <c r="G46" s="9">
        <f t="shared" si="0"/>
        <v>92.5</v>
      </c>
      <c r="H46" s="9">
        <f t="shared" si="0"/>
        <v>97.5</v>
      </c>
      <c r="I46" s="9">
        <f t="shared" si="0"/>
        <v>95</v>
      </c>
      <c r="J46" s="9">
        <f t="shared" si="0"/>
        <v>95</v>
      </c>
      <c r="K46" s="9">
        <f t="shared" si="0"/>
        <v>90</v>
      </c>
      <c r="L46" s="9">
        <f t="shared" si="0"/>
        <v>90</v>
      </c>
    </row>
    <row r="47" spans="1:12">
      <c r="A47" s="14" t="s">
        <v>136</v>
      </c>
      <c r="B47" s="14" t="s">
        <v>137</v>
      </c>
      <c r="C47" s="14">
        <f t="shared" ref="C47:L47" si="1">SUM(C3:C45)</f>
        <v>95</v>
      </c>
      <c r="D47" s="14">
        <f t="shared" si="1"/>
        <v>97.5</v>
      </c>
      <c r="E47" s="14">
        <f t="shared" si="1"/>
        <v>95</v>
      </c>
      <c r="F47" s="14">
        <f t="shared" si="1"/>
        <v>97</v>
      </c>
      <c r="G47" s="14">
        <f t="shared" si="1"/>
        <v>92.5</v>
      </c>
      <c r="H47" s="14">
        <f t="shared" si="1"/>
        <v>97.5</v>
      </c>
      <c r="I47" s="14">
        <f t="shared" si="1"/>
        <v>95</v>
      </c>
      <c r="J47" s="14">
        <f t="shared" si="1"/>
        <v>95</v>
      </c>
      <c r="K47" s="14">
        <f t="shared" si="1"/>
        <v>90</v>
      </c>
      <c r="L47" s="14">
        <f t="shared" si="1"/>
        <v>90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94.625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K46" sqref="K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124</v>
      </c>
      <c r="J2" s="23" t="s">
        <v>125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3</v>
      </c>
      <c r="G10" s="9">
        <v>2</v>
      </c>
      <c r="H10" s="9">
        <v>2</v>
      </c>
      <c r="I10" s="9">
        <v>3</v>
      </c>
      <c r="J10" s="9">
        <v>1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0</v>
      </c>
      <c r="E12" s="9">
        <v>0</v>
      </c>
      <c r="F12" s="9">
        <v>1</v>
      </c>
      <c r="G12" s="9">
        <v>0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2</v>
      </c>
      <c r="F13" s="9">
        <v>3</v>
      </c>
      <c r="G13" s="9">
        <v>2</v>
      </c>
      <c r="H13" s="9">
        <v>2</v>
      </c>
      <c r="I13" s="9">
        <v>3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0.5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</v>
      </c>
      <c r="J19" s="9">
        <v>0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1</v>
      </c>
      <c r="I23" s="9">
        <v>2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2</v>
      </c>
      <c r="H24" s="9">
        <v>2</v>
      </c>
      <c r="I24" s="9">
        <v>0.5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1.5</v>
      </c>
      <c r="F34" s="9">
        <v>2</v>
      </c>
      <c r="G34" s="9">
        <v>2</v>
      </c>
      <c r="H34" s="9">
        <v>2</v>
      </c>
      <c r="I34" s="9">
        <v>1</v>
      </c>
      <c r="J34" s="9">
        <v>2</v>
      </c>
      <c r="K34" s="9">
        <v>1.5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1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83</v>
      </c>
      <c r="D46" s="9">
        <f t="shared" ref="D46:L46" si="3">SUM(D3:D45)</f>
        <v>89</v>
      </c>
      <c r="E46" s="9">
        <f t="shared" si="3"/>
        <v>88.5</v>
      </c>
      <c r="F46" s="9">
        <f t="shared" si="3"/>
        <v>92</v>
      </c>
      <c r="G46" s="9">
        <f t="shared" si="3"/>
        <v>84.5</v>
      </c>
      <c r="H46" s="9">
        <f t="shared" si="3"/>
        <v>91</v>
      </c>
      <c r="I46" s="9">
        <f t="shared" si="3"/>
        <v>92</v>
      </c>
      <c r="J46" s="9">
        <f t="shared" si="3"/>
        <v>88.5</v>
      </c>
      <c r="K46" s="9">
        <f t="shared" si="3"/>
        <v>78.5</v>
      </c>
      <c r="L46" s="9">
        <f t="shared" si="3"/>
        <v>83.5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13</v>
      </c>
      <c r="D48" s="14">
        <f t="shared" si="4"/>
        <v>7</v>
      </c>
      <c r="E48" s="14">
        <f t="shared" si="4"/>
        <v>7.5</v>
      </c>
      <c r="F48" s="14">
        <f t="shared" si="4"/>
        <v>4</v>
      </c>
      <c r="G48" s="14">
        <f t="shared" si="4"/>
        <v>11.5</v>
      </c>
      <c r="H48" s="14">
        <f t="shared" si="4"/>
        <v>5</v>
      </c>
      <c r="I48" s="14">
        <f t="shared" si="4"/>
        <v>4</v>
      </c>
      <c r="J48" s="14">
        <f t="shared" si="4"/>
        <v>7.5</v>
      </c>
      <c r="K48" s="14">
        <f t="shared" si="4"/>
        <v>17.5</v>
      </c>
      <c r="L48" s="14">
        <f t="shared" si="4"/>
        <v>12.5</v>
      </c>
    </row>
    <row r="54" spans="9:10">
      <c r="I54" s="15" t="s">
        <v>139</v>
      </c>
      <c r="J54" s="16">
        <f>(SUM(C46:L46)-MAX(C46:L46)-MIN(C46:L46))/8</f>
        <v>87.5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1</v>
      </c>
      <c r="G3" s="9">
        <v>2</v>
      </c>
      <c r="H3" s="13">
        <v>2</v>
      </c>
      <c r="I3" s="9">
        <v>1</v>
      </c>
      <c r="J3" s="13">
        <v>3</v>
      </c>
      <c r="K3" s="13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1</v>
      </c>
      <c r="G4" s="9">
        <v>2</v>
      </c>
      <c r="H4" s="13">
        <v>2</v>
      </c>
      <c r="I4" s="9">
        <v>1</v>
      </c>
      <c r="J4" s="13">
        <v>3</v>
      </c>
      <c r="K4" s="13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</v>
      </c>
      <c r="D46" s="9">
        <f t="shared" si="0"/>
        <v>4</v>
      </c>
      <c r="E46" s="9">
        <f t="shared" si="0"/>
        <v>5</v>
      </c>
      <c r="F46" s="9">
        <f t="shared" si="0"/>
        <v>5</v>
      </c>
      <c r="G46" s="9">
        <f t="shared" si="0"/>
        <v>4</v>
      </c>
      <c r="H46" s="9">
        <f t="shared" si="0"/>
        <v>4</v>
      </c>
      <c r="I46" s="9">
        <f t="shared" si="0"/>
        <v>2</v>
      </c>
      <c r="J46" s="9">
        <f t="shared" si="0"/>
        <v>6</v>
      </c>
      <c r="K46" s="9">
        <f t="shared" si="0"/>
        <v>6</v>
      </c>
      <c r="L46" s="9">
        <f t="shared" si="0"/>
        <v>6</v>
      </c>
    </row>
    <row r="47" spans="1:12">
      <c r="A47" s="14" t="s">
        <v>136</v>
      </c>
      <c r="B47" s="14" t="s">
        <v>137</v>
      </c>
      <c r="C47" s="14">
        <f t="shared" ref="C47:L47" si="1">SUM(C3:C45)</f>
        <v>4</v>
      </c>
      <c r="D47" s="14">
        <f t="shared" si="1"/>
        <v>4</v>
      </c>
      <c r="E47" s="14">
        <f t="shared" si="1"/>
        <v>5</v>
      </c>
      <c r="F47" s="14">
        <f t="shared" si="1"/>
        <v>5</v>
      </c>
      <c r="G47" s="14">
        <f t="shared" si="1"/>
        <v>4</v>
      </c>
      <c r="H47" s="14">
        <f t="shared" si="1"/>
        <v>4</v>
      </c>
      <c r="I47" s="14">
        <f t="shared" si="1"/>
        <v>2</v>
      </c>
      <c r="J47" s="14">
        <f t="shared" si="1"/>
        <v>6</v>
      </c>
      <c r="K47" s="14">
        <f t="shared" si="1"/>
        <v>6</v>
      </c>
      <c r="L47" s="14">
        <f t="shared" si="1"/>
        <v>6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4.75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2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3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2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3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3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1</v>
      </c>
      <c r="E9" s="9">
        <v>2</v>
      </c>
      <c r="F9" s="13">
        <v>1</v>
      </c>
      <c r="G9" s="9">
        <v>2</v>
      </c>
      <c r="H9" s="13">
        <v>1</v>
      </c>
      <c r="I9" s="9">
        <v>1</v>
      </c>
      <c r="J9" s="13">
        <v>1</v>
      </c>
      <c r="K9" s="9">
        <v>3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0.5</v>
      </c>
      <c r="E10" s="9">
        <v>0.5</v>
      </c>
      <c r="F10" s="13">
        <v>1</v>
      </c>
      <c r="G10" s="9">
        <v>0.5</v>
      </c>
      <c r="H10" s="13">
        <v>2</v>
      </c>
      <c r="I10" s="9">
        <v>0.5</v>
      </c>
      <c r="J10" s="13">
        <v>2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0.5</v>
      </c>
      <c r="F17" s="13">
        <v>0.5</v>
      </c>
      <c r="G17" s="9">
        <v>0.5</v>
      </c>
      <c r="H17" s="13">
        <v>0.5</v>
      </c>
      <c r="I17" s="9">
        <v>0.5</v>
      </c>
      <c r="J17" s="13">
        <v>0.5</v>
      </c>
      <c r="K17" s="9">
        <v>0.5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0.5</v>
      </c>
      <c r="E18" s="9">
        <v>0</v>
      </c>
      <c r="F18" s="13">
        <v>0.5</v>
      </c>
      <c r="G18" s="9">
        <v>0</v>
      </c>
      <c r="H18" s="13">
        <v>0.5</v>
      </c>
      <c r="I18" s="9">
        <v>0.5</v>
      </c>
      <c r="J18" s="13">
        <v>0.5</v>
      </c>
      <c r="K18" s="9">
        <v>0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0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1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2</v>
      </c>
      <c r="F24" s="13">
        <v>1</v>
      </c>
      <c r="G24" s="9">
        <v>1</v>
      </c>
      <c r="H24" s="13">
        <v>1</v>
      </c>
      <c r="I24" s="9">
        <v>1</v>
      </c>
      <c r="J24" s="13">
        <v>1</v>
      </c>
      <c r="K24" s="9">
        <v>1</v>
      </c>
      <c r="L24" s="13">
        <v>1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0.5</v>
      </c>
      <c r="H28" s="13">
        <v>1</v>
      </c>
      <c r="I28" s="9">
        <v>1</v>
      </c>
      <c r="J28" s="13">
        <v>1</v>
      </c>
      <c r="K28" s="9">
        <v>0.5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0.5</v>
      </c>
      <c r="E30" s="9">
        <v>0.5</v>
      </c>
      <c r="F30" s="13">
        <v>0.5</v>
      </c>
      <c r="G30" s="9">
        <v>0.5</v>
      </c>
      <c r="H30" s="13">
        <v>0.5</v>
      </c>
      <c r="I30" s="9">
        <v>0.5</v>
      </c>
      <c r="J30" s="13">
        <v>0.5</v>
      </c>
      <c r="K30" s="9">
        <v>0.5</v>
      </c>
      <c r="L30" s="13">
        <v>0.5</v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0.5</v>
      </c>
      <c r="J31" s="13">
        <v>1</v>
      </c>
      <c r="K31" s="9">
        <v>0</v>
      </c>
      <c r="L31" s="13">
        <v>0.5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0.5</v>
      </c>
      <c r="G32" s="9">
        <v>0</v>
      </c>
      <c r="H32" s="13">
        <v>0.5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4</v>
      </c>
      <c r="F35" s="13">
        <v>2</v>
      </c>
      <c r="G35" s="9">
        <v>4</v>
      </c>
      <c r="H35" s="13">
        <v>4</v>
      </c>
      <c r="I35" s="9">
        <v>2</v>
      </c>
      <c r="J35" s="13">
        <v>4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0.5</v>
      </c>
      <c r="E36" s="9">
        <v>0.5</v>
      </c>
      <c r="F36" s="13">
        <v>1</v>
      </c>
      <c r="G36" s="9">
        <v>0.5</v>
      </c>
      <c r="H36" s="13">
        <v>1</v>
      </c>
      <c r="I36" s="9">
        <v>0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1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1</v>
      </c>
      <c r="K37" s="9">
        <v>2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0.5</v>
      </c>
      <c r="L38" s="13">
        <v>0.5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2.5</v>
      </c>
      <c r="E42" s="9">
        <v>2</v>
      </c>
      <c r="F42" s="13">
        <v>3</v>
      </c>
      <c r="G42" s="9">
        <v>2</v>
      </c>
      <c r="H42" s="13">
        <v>2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2</v>
      </c>
      <c r="F43" s="13">
        <v>2</v>
      </c>
      <c r="G43" s="9">
        <v>2</v>
      </c>
      <c r="H43" s="13">
        <v>2</v>
      </c>
      <c r="I43" s="9">
        <v>2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1</v>
      </c>
      <c r="F44" s="13">
        <v>2</v>
      </c>
      <c r="G44" s="9">
        <v>1</v>
      </c>
      <c r="H44" s="13">
        <v>1</v>
      </c>
      <c r="I44" s="9">
        <v>2</v>
      </c>
      <c r="J44" s="13">
        <v>2</v>
      </c>
      <c r="K44" s="9">
        <v>2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0</v>
      </c>
      <c r="F45" s="13">
        <v>2</v>
      </c>
      <c r="G45" s="9">
        <v>0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57</v>
      </c>
      <c r="D46" s="9">
        <f t="shared" si="0"/>
        <v>56</v>
      </c>
      <c r="E46" s="9">
        <f t="shared" si="0"/>
        <v>55</v>
      </c>
      <c r="F46" s="9">
        <f t="shared" si="0"/>
        <v>57</v>
      </c>
      <c r="G46" s="9">
        <f t="shared" si="0"/>
        <v>53</v>
      </c>
      <c r="H46" s="9">
        <f t="shared" si="0"/>
        <v>59</v>
      </c>
      <c r="I46" s="9">
        <f t="shared" si="0"/>
        <v>52.5</v>
      </c>
      <c r="J46" s="9">
        <f t="shared" si="0"/>
        <v>58</v>
      </c>
      <c r="K46" s="9">
        <f t="shared" si="0"/>
        <v>56.5</v>
      </c>
      <c r="L46" s="9">
        <f t="shared" si="0"/>
        <v>44.5</v>
      </c>
    </row>
    <row r="47" spans="1:12">
      <c r="A47" s="14" t="s">
        <v>136</v>
      </c>
      <c r="B47" s="14" t="s">
        <v>137</v>
      </c>
      <c r="C47" s="14">
        <f t="shared" ref="C47:L47" si="1">SUM(C3:C45)</f>
        <v>57</v>
      </c>
      <c r="D47" s="14">
        <f t="shared" si="1"/>
        <v>56</v>
      </c>
      <c r="E47" s="14">
        <f t="shared" si="1"/>
        <v>55</v>
      </c>
      <c r="F47" s="14">
        <f t="shared" si="1"/>
        <v>57</v>
      </c>
      <c r="G47" s="14">
        <f t="shared" si="1"/>
        <v>53</v>
      </c>
      <c r="H47" s="14">
        <f t="shared" si="1"/>
        <v>59</v>
      </c>
      <c r="I47" s="14">
        <f t="shared" si="1"/>
        <v>52.5</v>
      </c>
      <c r="J47" s="14">
        <f t="shared" si="1"/>
        <v>58</v>
      </c>
      <c r="K47" s="14">
        <f t="shared" si="1"/>
        <v>56.5</v>
      </c>
      <c r="L47" s="14">
        <f t="shared" si="1"/>
        <v>44.5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55.625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2</v>
      </c>
      <c r="H5" s="13">
        <v>2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13">
        <v>0</v>
      </c>
      <c r="E6" s="9">
        <v>1</v>
      </c>
      <c r="F6" s="13">
        <v>0</v>
      </c>
      <c r="G6" s="9">
        <v>1</v>
      </c>
      <c r="H6" s="13">
        <v>0</v>
      </c>
      <c r="I6" s="9">
        <v>0</v>
      </c>
      <c r="J6" s="13">
        <v>0</v>
      </c>
      <c r="K6" s="9">
        <v>0</v>
      </c>
      <c r="L6" s="13">
        <v>0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3</v>
      </c>
      <c r="I10" s="9">
        <v>1</v>
      </c>
      <c r="J10" s="13">
        <v>1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1</v>
      </c>
      <c r="I17" s="9">
        <v>1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13">
        <v>0</v>
      </c>
      <c r="G20" s="9">
        <v>0</v>
      </c>
      <c r="H20" s="13">
        <v>0</v>
      </c>
      <c r="I20" s="9">
        <v>2</v>
      </c>
      <c r="J20" s="13">
        <v>0</v>
      </c>
      <c r="K20" s="9">
        <v>2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0</v>
      </c>
      <c r="E21" s="9">
        <v>0</v>
      </c>
      <c r="F21" s="13">
        <v>0</v>
      </c>
      <c r="G21" s="9">
        <v>0</v>
      </c>
      <c r="H21" s="13">
        <v>0</v>
      </c>
      <c r="I21" s="9">
        <v>1</v>
      </c>
      <c r="J21" s="13">
        <v>0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1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1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0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1</v>
      </c>
      <c r="F38" s="13">
        <v>0</v>
      </c>
      <c r="G38" s="9">
        <v>1</v>
      </c>
      <c r="H38" s="13">
        <v>0</v>
      </c>
      <c r="I38" s="9">
        <v>0</v>
      </c>
      <c r="J38" s="13">
        <v>1</v>
      </c>
      <c r="K38" s="9">
        <v>1.5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1</v>
      </c>
      <c r="E39" s="9">
        <v>1</v>
      </c>
      <c r="F39" s="13">
        <v>1</v>
      </c>
      <c r="G39" s="9">
        <v>1</v>
      </c>
      <c r="H39" s="13">
        <v>1</v>
      </c>
      <c r="I39" s="9">
        <v>1</v>
      </c>
      <c r="J39" s="13">
        <v>1</v>
      </c>
      <c r="K39" s="9">
        <v>3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0</v>
      </c>
      <c r="I40" s="9">
        <v>0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0</v>
      </c>
      <c r="G41" s="9">
        <v>0</v>
      </c>
      <c r="H41" s="13">
        <v>0</v>
      </c>
      <c r="I41" s="9">
        <v>0</v>
      </c>
      <c r="J41" s="13">
        <v>0</v>
      </c>
      <c r="K41" s="9">
        <v>0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1</v>
      </c>
      <c r="F42" s="13">
        <v>2</v>
      </c>
      <c r="G42" s="9">
        <v>1</v>
      </c>
      <c r="H42" s="13">
        <v>1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0</v>
      </c>
      <c r="E43" s="9">
        <v>4</v>
      </c>
      <c r="F43" s="13">
        <v>0</v>
      </c>
      <c r="G43" s="9">
        <v>0</v>
      </c>
      <c r="H43" s="13">
        <v>0</v>
      </c>
      <c r="I43" s="9">
        <v>4</v>
      </c>
      <c r="J43" s="13">
        <v>0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3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43.5</v>
      </c>
      <c r="D46" s="9">
        <f t="shared" si="0"/>
        <v>42</v>
      </c>
      <c r="E46" s="9">
        <f t="shared" si="0"/>
        <v>45</v>
      </c>
      <c r="F46" s="9">
        <f t="shared" si="0"/>
        <v>40</v>
      </c>
      <c r="G46" s="9">
        <f t="shared" si="0"/>
        <v>38.5</v>
      </c>
      <c r="H46" s="9">
        <f t="shared" si="0"/>
        <v>47</v>
      </c>
      <c r="I46" s="9">
        <f t="shared" si="0"/>
        <v>55</v>
      </c>
      <c r="J46" s="9">
        <f t="shared" si="0"/>
        <v>41</v>
      </c>
      <c r="K46" s="9">
        <f t="shared" si="0"/>
        <v>45</v>
      </c>
      <c r="L46" s="9">
        <f t="shared" si="0"/>
        <v>39.5</v>
      </c>
    </row>
    <row r="47" spans="1:12">
      <c r="A47" s="14" t="s">
        <v>136</v>
      </c>
      <c r="B47" s="14" t="s">
        <v>137</v>
      </c>
      <c r="C47" s="14">
        <f t="shared" ref="C47:L47" si="1">SUM(C3:C45)</f>
        <v>43.5</v>
      </c>
      <c r="D47" s="14">
        <f t="shared" si="1"/>
        <v>42</v>
      </c>
      <c r="E47" s="14">
        <f t="shared" si="1"/>
        <v>45</v>
      </c>
      <c r="F47" s="14">
        <f t="shared" si="1"/>
        <v>40</v>
      </c>
      <c r="G47" s="14">
        <f t="shared" si="1"/>
        <v>38.5</v>
      </c>
      <c r="H47" s="14">
        <f t="shared" si="1"/>
        <v>47</v>
      </c>
      <c r="I47" s="14">
        <f t="shared" si="1"/>
        <v>55</v>
      </c>
      <c r="J47" s="14">
        <f t="shared" si="1"/>
        <v>41</v>
      </c>
      <c r="K47" s="14">
        <f t="shared" si="1"/>
        <v>45</v>
      </c>
      <c r="L47" s="14">
        <f t="shared" si="1"/>
        <v>39.5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42.875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2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13">
        <v>3</v>
      </c>
      <c r="G10" s="9">
        <v>2.5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0.5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0.5</v>
      </c>
      <c r="F19" s="13">
        <v>0.5</v>
      </c>
      <c r="G19" s="9">
        <v>0.5</v>
      </c>
      <c r="H19" s="13">
        <v>0.5</v>
      </c>
      <c r="I19" s="9">
        <v>1</v>
      </c>
      <c r="J19" s="13">
        <v>0.5</v>
      </c>
      <c r="K19" s="9">
        <v>0.5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0.5</v>
      </c>
      <c r="F21" s="13">
        <v>0.5</v>
      </c>
      <c r="G21" s="9">
        <v>0.5</v>
      </c>
      <c r="H21" s="13">
        <v>0.5</v>
      </c>
      <c r="I21" s="9">
        <v>0.5</v>
      </c>
      <c r="J21" s="13">
        <v>0.5</v>
      </c>
      <c r="K21" s="9">
        <v>0.5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1</v>
      </c>
      <c r="H23" s="13">
        <v>2</v>
      </c>
      <c r="I23" s="9">
        <v>1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1.5</v>
      </c>
      <c r="H28" s="13">
        <v>2</v>
      </c>
      <c r="I28" s="9">
        <v>2</v>
      </c>
      <c r="J28" s="13">
        <v>2</v>
      </c>
      <c r="K28" s="9">
        <v>1.5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3</v>
      </c>
      <c r="F41" s="13">
        <v>4</v>
      </c>
      <c r="G41" s="9">
        <v>3</v>
      </c>
      <c r="H41" s="13">
        <v>3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3</v>
      </c>
      <c r="D43" s="13">
        <v>3</v>
      </c>
      <c r="E43" s="9">
        <v>3</v>
      </c>
      <c r="F43" s="13">
        <v>3</v>
      </c>
      <c r="G43" s="9">
        <v>3</v>
      </c>
      <c r="H43" s="13">
        <v>3</v>
      </c>
      <c r="I43" s="9">
        <v>3</v>
      </c>
      <c r="J43" s="13">
        <v>3</v>
      </c>
      <c r="K43" s="9">
        <v>3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0</v>
      </c>
      <c r="E44" s="9">
        <v>0</v>
      </c>
      <c r="F44" s="13">
        <v>0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0</v>
      </c>
      <c r="E45" s="9">
        <v>0</v>
      </c>
      <c r="F45" s="13">
        <v>0</v>
      </c>
      <c r="G45" s="9">
        <v>3</v>
      </c>
      <c r="H45" s="13">
        <v>2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87</v>
      </c>
      <c r="D46" s="9">
        <f t="shared" si="0"/>
        <v>85.5</v>
      </c>
      <c r="E46" s="9">
        <f t="shared" si="0"/>
        <v>80.5</v>
      </c>
      <c r="F46" s="9">
        <f t="shared" si="0"/>
        <v>83.5</v>
      </c>
      <c r="G46" s="9">
        <f t="shared" si="0"/>
        <v>80</v>
      </c>
      <c r="H46" s="9">
        <f t="shared" si="0"/>
        <v>85.5</v>
      </c>
      <c r="I46" s="9">
        <f t="shared" si="0"/>
        <v>90.5</v>
      </c>
      <c r="J46" s="9">
        <f t="shared" si="0"/>
        <v>88.5</v>
      </c>
      <c r="K46" s="9">
        <f t="shared" si="0"/>
        <v>91</v>
      </c>
      <c r="L46" s="9">
        <f t="shared" si="0"/>
        <v>86.5</v>
      </c>
    </row>
    <row r="47" spans="1:12">
      <c r="A47" s="14" t="s">
        <v>136</v>
      </c>
      <c r="B47" s="14" t="s">
        <v>137</v>
      </c>
      <c r="C47" s="14">
        <f t="shared" ref="C47:L47" si="1">SUM(C3:C45)</f>
        <v>87</v>
      </c>
      <c r="D47" s="14">
        <f t="shared" si="1"/>
        <v>85.5</v>
      </c>
      <c r="E47" s="14">
        <f t="shared" si="1"/>
        <v>80.5</v>
      </c>
      <c r="F47" s="14">
        <f t="shared" si="1"/>
        <v>83.5</v>
      </c>
      <c r="G47" s="14">
        <f t="shared" si="1"/>
        <v>80</v>
      </c>
      <c r="H47" s="14">
        <f t="shared" si="1"/>
        <v>85.5</v>
      </c>
      <c r="I47" s="14">
        <f t="shared" si="1"/>
        <v>90.5</v>
      </c>
      <c r="J47" s="14">
        <f t="shared" si="1"/>
        <v>88.5</v>
      </c>
      <c r="K47" s="14">
        <f t="shared" si="1"/>
        <v>91</v>
      </c>
      <c r="L47" s="14">
        <f t="shared" si="1"/>
        <v>86.5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85.9375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2.5</v>
      </c>
      <c r="E10" s="9">
        <v>3</v>
      </c>
      <c r="F10" s="13">
        <v>2.5</v>
      </c>
      <c r="G10" s="9">
        <v>3</v>
      </c>
      <c r="H10" s="13">
        <v>2.5</v>
      </c>
      <c r="I10" s="9">
        <v>2.5</v>
      </c>
      <c r="J10" s="13">
        <v>3</v>
      </c>
      <c r="K10" s="9">
        <v>2.5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0.5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0.5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0.5</v>
      </c>
      <c r="E18" s="9">
        <v>0.5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</v>
      </c>
      <c r="E21" s="9">
        <v>0.5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2</v>
      </c>
      <c r="H23" s="13">
        <v>2</v>
      </c>
      <c r="I23" s="9">
        <v>1</v>
      </c>
      <c r="J23" s="13">
        <v>2</v>
      </c>
      <c r="K23" s="9">
        <v>2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5</v>
      </c>
      <c r="E35" s="9">
        <v>5</v>
      </c>
      <c r="F35" s="13">
        <v>4</v>
      </c>
      <c r="G35" s="9">
        <v>4</v>
      </c>
      <c r="H35" s="13">
        <v>4</v>
      </c>
      <c r="I35" s="9">
        <v>5</v>
      </c>
      <c r="J35" s="13">
        <v>4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4</v>
      </c>
      <c r="E42" s="9">
        <v>2</v>
      </c>
      <c r="F42" s="13">
        <v>3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2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88.5</v>
      </c>
      <c r="D46" s="9">
        <f t="shared" si="0"/>
        <v>88.5</v>
      </c>
      <c r="E46" s="9">
        <f t="shared" si="0"/>
        <v>84.5</v>
      </c>
      <c r="F46" s="9">
        <f t="shared" si="0"/>
        <v>86.5</v>
      </c>
      <c r="G46" s="9">
        <f t="shared" si="0"/>
        <v>83.5</v>
      </c>
      <c r="H46" s="9">
        <f t="shared" si="0"/>
        <v>87</v>
      </c>
      <c r="I46" s="9">
        <f t="shared" si="0"/>
        <v>87</v>
      </c>
      <c r="J46" s="9">
        <f t="shared" si="0"/>
        <v>88</v>
      </c>
      <c r="K46" s="9">
        <f t="shared" si="0"/>
        <v>87.5</v>
      </c>
      <c r="L46" s="9">
        <f t="shared" si="0"/>
        <v>86.5</v>
      </c>
    </row>
    <row r="47" spans="1:12">
      <c r="A47" s="14" t="s">
        <v>136</v>
      </c>
      <c r="B47" s="14" t="s">
        <v>137</v>
      </c>
      <c r="C47" s="14">
        <f t="shared" ref="C47:L47" si="1">SUM(C3:C45)</f>
        <v>88.5</v>
      </c>
      <c r="D47" s="14">
        <f t="shared" si="1"/>
        <v>88.5</v>
      </c>
      <c r="E47" s="14">
        <f t="shared" si="1"/>
        <v>84.5</v>
      </c>
      <c r="F47" s="14">
        <f t="shared" si="1"/>
        <v>86.5</v>
      </c>
      <c r="G47" s="14">
        <f t="shared" si="1"/>
        <v>83.5</v>
      </c>
      <c r="H47" s="14">
        <f t="shared" si="1"/>
        <v>87</v>
      </c>
      <c r="I47" s="14">
        <f t="shared" si="1"/>
        <v>87</v>
      </c>
      <c r="J47" s="14">
        <f t="shared" si="1"/>
        <v>88</v>
      </c>
      <c r="K47" s="14">
        <f t="shared" si="1"/>
        <v>87.5</v>
      </c>
      <c r="L47" s="14">
        <f t="shared" si="1"/>
        <v>86.5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86.9375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2</v>
      </c>
      <c r="L3" s="13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2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1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2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1.5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0.5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1</v>
      </c>
      <c r="G28" s="9">
        <v>1</v>
      </c>
      <c r="H28" s="13">
        <v>2</v>
      </c>
      <c r="I28" s="9">
        <v>0.5</v>
      </c>
      <c r="J28" s="13">
        <v>2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0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0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2</v>
      </c>
      <c r="F43" s="13">
        <v>4</v>
      </c>
      <c r="G43" s="9">
        <v>3</v>
      </c>
      <c r="H43" s="13">
        <v>3</v>
      </c>
      <c r="I43" s="9">
        <v>4</v>
      </c>
      <c r="J43" s="13">
        <v>3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1</v>
      </c>
      <c r="K45" s="9">
        <v>3</v>
      </c>
      <c r="L45" s="13">
        <v>1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82</v>
      </c>
      <c r="D46" s="9">
        <f t="shared" si="0"/>
        <v>79.5</v>
      </c>
      <c r="E46" s="9">
        <f t="shared" si="0"/>
        <v>76</v>
      </c>
      <c r="F46" s="9">
        <f t="shared" si="0"/>
        <v>82</v>
      </c>
      <c r="G46" s="9">
        <f t="shared" si="0"/>
        <v>75.5</v>
      </c>
      <c r="H46" s="9">
        <f t="shared" si="0"/>
        <v>84</v>
      </c>
      <c r="I46" s="9">
        <f t="shared" si="0"/>
        <v>84.5</v>
      </c>
      <c r="J46" s="9">
        <f t="shared" si="0"/>
        <v>80</v>
      </c>
      <c r="K46" s="9">
        <f t="shared" si="0"/>
        <v>83</v>
      </c>
      <c r="L46" s="9">
        <f t="shared" si="0"/>
        <v>77</v>
      </c>
    </row>
    <row r="47" spans="1:12">
      <c r="A47" s="14" t="s">
        <v>136</v>
      </c>
      <c r="B47" s="14" t="s">
        <v>137</v>
      </c>
      <c r="C47" s="14">
        <f t="shared" ref="C47:L47" si="1">SUM(C3:C45)</f>
        <v>82</v>
      </c>
      <c r="D47" s="14">
        <f t="shared" si="1"/>
        <v>79.5</v>
      </c>
      <c r="E47" s="14">
        <f t="shared" si="1"/>
        <v>76</v>
      </c>
      <c r="F47" s="14">
        <f t="shared" si="1"/>
        <v>82</v>
      </c>
      <c r="G47" s="14">
        <f t="shared" si="1"/>
        <v>75.5</v>
      </c>
      <c r="H47" s="14">
        <f t="shared" si="1"/>
        <v>84</v>
      </c>
      <c r="I47" s="14">
        <f t="shared" si="1"/>
        <v>84.5</v>
      </c>
      <c r="J47" s="14">
        <f t="shared" si="1"/>
        <v>80</v>
      </c>
      <c r="K47" s="14">
        <f t="shared" si="1"/>
        <v>83</v>
      </c>
      <c r="L47" s="14">
        <f t="shared" si="1"/>
        <v>77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80.4375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1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2.5</v>
      </c>
      <c r="E9" s="9">
        <v>3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0.5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</v>
      </c>
      <c r="F17" s="13">
        <v>1</v>
      </c>
      <c r="G17" s="9">
        <v>0</v>
      </c>
      <c r="H17" s="13">
        <v>0</v>
      </c>
      <c r="I17" s="9">
        <v>1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0.5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4</v>
      </c>
      <c r="G35" s="9">
        <v>4</v>
      </c>
      <c r="H35" s="13">
        <v>4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1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1.5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1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77.5</v>
      </c>
      <c r="D46" s="9">
        <f t="shared" si="0"/>
        <v>78.5</v>
      </c>
      <c r="E46" s="9">
        <f t="shared" si="0"/>
        <v>80</v>
      </c>
      <c r="F46" s="9">
        <f t="shared" si="0"/>
        <v>80</v>
      </c>
      <c r="G46" s="9">
        <f t="shared" si="0"/>
        <v>72</v>
      </c>
      <c r="H46" s="9">
        <f t="shared" si="0"/>
        <v>78</v>
      </c>
      <c r="I46" s="9">
        <f t="shared" si="0"/>
        <v>78.5</v>
      </c>
      <c r="J46" s="9">
        <f t="shared" si="0"/>
        <v>78</v>
      </c>
      <c r="K46" s="9">
        <f t="shared" si="0"/>
        <v>75.5</v>
      </c>
      <c r="L46" s="9">
        <f t="shared" si="0"/>
        <v>77.5</v>
      </c>
    </row>
    <row r="47" spans="1:12">
      <c r="A47" s="14" t="s">
        <v>136</v>
      </c>
      <c r="B47" s="14" t="s">
        <v>137</v>
      </c>
      <c r="C47" s="14">
        <f t="shared" ref="C47:L47" si="1">SUM(C3:C45)</f>
        <v>77.5</v>
      </c>
      <c r="D47" s="14">
        <f t="shared" si="1"/>
        <v>78.5</v>
      </c>
      <c r="E47" s="14">
        <f t="shared" si="1"/>
        <v>80</v>
      </c>
      <c r="F47" s="14">
        <f t="shared" si="1"/>
        <v>80</v>
      </c>
      <c r="G47" s="14">
        <f t="shared" si="1"/>
        <v>72</v>
      </c>
      <c r="H47" s="14">
        <f t="shared" si="1"/>
        <v>78</v>
      </c>
      <c r="I47" s="14">
        <f t="shared" si="1"/>
        <v>78.5</v>
      </c>
      <c r="J47" s="14">
        <f t="shared" si="1"/>
        <v>78</v>
      </c>
      <c r="K47" s="14">
        <f t="shared" si="1"/>
        <v>75.5</v>
      </c>
      <c r="L47" s="14">
        <f t="shared" si="1"/>
        <v>77.5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77.9375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2</v>
      </c>
      <c r="H7" s="13">
        <v>3</v>
      </c>
      <c r="I7" s="9">
        <v>3</v>
      </c>
      <c r="J7" s="13">
        <v>2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0.5</v>
      </c>
      <c r="E10" s="9">
        <v>1</v>
      </c>
      <c r="F10" s="13">
        <v>0.5</v>
      </c>
      <c r="G10" s="9">
        <v>0.5</v>
      </c>
      <c r="H10" s="13">
        <v>0.5</v>
      </c>
      <c r="I10" s="9">
        <v>2</v>
      </c>
      <c r="J10" s="13">
        <v>0.5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0</v>
      </c>
      <c r="E13" s="9">
        <v>0</v>
      </c>
      <c r="F13" s="13">
        <v>0</v>
      </c>
      <c r="G13" s="9">
        <v>0</v>
      </c>
      <c r="H13" s="13">
        <v>0</v>
      </c>
      <c r="I13" s="9">
        <v>0</v>
      </c>
      <c r="J13" s="13">
        <v>1</v>
      </c>
      <c r="K13" s="9">
        <v>0</v>
      </c>
      <c r="L13" s="13">
        <v>1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0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4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78.5</v>
      </c>
      <c r="D46" s="9">
        <f t="shared" si="0"/>
        <v>77</v>
      </c>
      <c r="E46" s="9">
        <f t="shared" si="0"/>
        <v>80</v>
      </c>
      <c r="F46" s="9">
        <f t="shared" si="0"/>
        <v>79.5</v>
      </c>
      <c r="G46" s="9">
        <f t="shared" si="0"/>
        <v>74.5</v>
      </c>
      <c r="H46" s="9">
        <f t="shared" si="0"/>
        <v>79</v>
      </c>
      <c r="I46" s="9">
        <f t="shared" si="0"/>
        <v>82</v>
      </c>
      <c r="J46" s="9">
        <f t="shared" si="0"/>
        <v>78.5</v>
      </c>
      <c r="K46" s="9">
        <f t="shared" si="0"/>
        <v>81</v>
      </c>
      <c r="L46" s="9">
        <f t="shared" si="0"/>
        <v>82</v>
      </c>
    </row>
    <row r="47" spans="1:12">
      <c r="A47" s="14" t="s">
        <v>136</v>
      </c>
      <c r="B47" s="14" t="s">
        <v>137</v>
      </c>
      <c r="C47" s="14">
        <f t="shared" ref="C47:L47" si="1">SUM(C3:C45)</f>
        <v>78.5</v>
      </c>
      <c r="D47" s="14">
        <f t="shared" si="1"/>
        <v>77</v>
      </c>
      <c r="E47" s="14">
        <f t="shared" si="1"/>
        <v>80</v>
      </c>
      <c r="F47" s="14">
        <f t="shared" si="1"/>
        <v>79.5</v>
      </c>
      <c r="G47" s="14">
        <f t="shared" si="1"/>
        <v>74.5</v>
      </c>
      <c r="H47" s="14">
        <f t="shared" si="1"/>
        <v>79</v>
      </c>
      <c r="I47" s="14">
        <f t="shared" si="1"/>
        <v>82</v>
      </c>
      <c r="J47" s="14">
        <f t="shared" si="1"/>
        <v>78.5</v>
      </c>
      <c r="K47" s="14">
        <f t="shared" si="1"/>
        <v>81</v>
      </c>
      <c r="L47" s="14">
        <f t="shared" si="1"/>
        <v>82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79.4375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2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1.5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1.5</v>
      </c>
      <c r="D11" s="13">
        <v>2</v>
      </c>
      <c r="E11" s="9">
        <v>2</v>
      </c>
      <c r="F11" s="13">
        <v>1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1</v>
      </c>
      <c r="G27" s="9">
        <v>2</v>
      </c>
      <c r="H27" s="13">
        <v>2</v>
      </c>
      <c r="I27" s="9">
        <v>1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4</v>
      </c>
      <c r="G35" s="9">
        <v>6</v>
      </c>
      <c r="H35" s="13">
        <v>4</v>
      </c>
      <c r="I35" s="9">
        <v>4</v>
      </c>
      <c r="J35" s="13">
        <v>4</v>
      </c>
      <c r="K35" s="9">
        <v>5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1.5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1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88</v>
      </c>
      <c r="D46" s="9">
        <f t="shared" si="0"/>
        <v>83.5</v>
      </c>
      <c r="E46" s="9">
        <f t="shared" si="0"/>
        <v>84.5</v>
      </c>
      <c r="F46" s="9">
        <f t="shared" si="0"/>
        <v>84.5</v>
      </c>
      <c r="G46" s="9">
        <f t="shared" si="0"/>
        <v>83</v>
      </c>
      <c r="H46" s="9">
        <f t="shared" si="0"/>
        <v>86</v>
      </c>
      <c r="I46" s="9">
        <f t="shared" si="0"/>
        <v>84.5</v>
      </c>
      <c r="J46" s="9">
        <f t="shared" si="0"/>
        <v>86</v>
      </c>
      <c r="K46" s="9">
        <f t="shared" si="0"/>
        <v>84.5</v>
      </c>
      <c r="L46" s="9">
        <f t="shared" si="0"/>
        <v>82.5</v>
      </c>
    </row>
    <row r="47" spans="1:12">
      <c r="A47" s="14" t="s">
        <v>136</v>
      </c>
      <c r="B47" s="14" t="s">
        <v>137</v>
      </c>
      <c r="C47" s="14">
        <f t="shared" ref="C47:L47" si="1">SUM(C3:C45)</f>
        <v>88</v>
      </c>
      <c r="D47" s="14">
        <f t="shared" si="1"/>
        <v>83.5</v>
      </c>
      <c r="E47" s="14">
        <f t="shared" si="1"/>
        <v>84.5</v>
      </c>
      <c r="F47" s="14">
        <f t="shared" si="1"/>
        <v>84.5</v>
      </c>
      <c r="G47" s="14">
        <f t="shared" si="1"/>
        <v>83</v>
      </c>
      <c r="H47" s="14">
        <f t="shared" si="1"/>
        <v>86</v>
      </c>
      <c r="I47" s="14">
        <f t="shared" si="1"/>
        <v>84.5</v>
      </c>
      <c r="J47" s="14">
        <f t="shared" si="1"/>
        <v>86</v>
      </c>
      <c r="K47" s="14">
        <f t="shared" si="1"/>
        <v>84.5</v>
      </c>
      <c r="L47" s="14">
        <f t="shared" si="1"/>
        <v>82.5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84.5625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1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3</v>
      </c>
      <c r="D14" s="13">
        <v>2</v>
      </c>
      <c r="E14" s="9">
        <v>3</v>
      </c>
      <c r="F14" s="13">
        <v>3</v>
      </c>
      <c r="G14" s="9">
        <v>2</v>
      </c>
      <c r="H14" s="13">
        <v>3</v>
      </c>
      <c r="I14" s="9">
        <v>1.5</v>
      </c>
      <c r="J14" s="13">
        <v>2</v>
      </c>
      <c r="K14" s="9">
        <v>3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1.5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0.5</v>
      </c>
      <c r="I18" s="9">
        <v>1</v>
      </c>
      <c r="J18" s="13">
        <v>1</v>
      </c>
      <c r="K18" s="9">
        <v>0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1</v>
      </c>
      <c r="K20" s="9">
        <v>2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0.5</v>
      </c>
      <c r="E28" s="9">
        <v>0.5</v>
      </c>
      <c r="F28" s="13">
        <v>0.5</v>
      </c>
      <c r="G28" s="9">
        <v>0.5</v>
      </c>
      <c r="H28" s="13">
        <v>0.5</v>
      </c>
      <c r="I28" s="9">
        <v>0.5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0.5</v>
      </c>
      <c r="J29" s="13">
        <v>0.5</v>
      </c>
      <c r="K29" s="9">
        <v>0.5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3</v>
      </c>
      <c r="G35" s="9">
        <v>4</v>
      </c>
      <c r="H35" s="13">
        <v>3</v>
      </c>
      <c r="I35" s="9">
        <v>3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1</v>
      </c>
      <c r="J38" s="13">
        <v>2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2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23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2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2.5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5</v>
      </c>
      <c r="G45" s="9">
        <v>3</v>
      </c>
      <c r="H45" s="13">
        <v>3</v>
      </c>
      <c r="I45" s="9">
        <v>3</v>
      </c>
      <c r="J45" s="13">
        <v>3</v>
      </c>
      <c r="K45" s="9">
        <v>5</v>
      </c>
      <c r="L45" s="13">
        <v>3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87</v>
      </c>
      <c r="D46" s="9">
        <f t="shared" si="0"/>
        <v>81.5</v>
      </c>
      <c r="E46" s="9">
        <f t="shared" si="0"/>
        <v>89.5</v>
      </c>
      <c r="F46" s="9">
        <f t="shared" si="0"/>
        <v>87.5</v>
      </c>
      <c r="G46" s="9">
        <f t="shared" si="0"/>
        <v>79.5</v>
      </c>
      <c r="H46" s="9">
        <f t="shared" si="0"/>
        <v>86</v>
      </c>
      <c r="I46" s="9">
        <f t="shared" si="0"/>
        <v>81.5</v>
      </c>
      <c r="J46" s="9">
        <f t="shared" si="0"/>
        <v>77.5</v>
      </c>
      <c r="K46" s="9">
        <f t="shared" si="0"/>
        <v>101.5</v>
      </c>
      <c r="L46" s="9">
        <f t="shared" si="0"/>
        <v>78</v>
      </c>
    </row>
    <row r="47" spans="1:12">
      <c r="A47" s="14" t="s">
        <v>136</v>
      </c>
      <c r="B47" s="14" t="s">
        <v>137</v>
      </c>
      <c r="C47" s="14">
        <f t="shared" ref="C47:L47" si="1">SUM(C3:C45)</f>
        <v>87</v>
      </c>
      <c r="D47" s="14">
        <f t="shared" si="1"/>
        <v>81.5</v>
      </c>
      <c r="E47" s="14">
        <f t="shared" si="1"/>
        <v>89.5</v>
      </c>
      <c r="F47" s="14">
        <f t="shared" si="1"/>
        <v>87.5</v>
      </c>
      <c r="G47" s="14">
        <f t="shared" si="1"/>
        <v>79.5</v>
      </c>
      <c r="H47" s="14">
        <f t="shared" si="1"/>
        <v>86</v>
      </c>
      <c r="I47" s="14">
        <f t="shared" si="1"/>
        <v>81.5</v>
      </c>
      <c r="J47" s="14">
        <f t="shared" si="1"/>
        <v>77.5</v>
      </c>
      <c r="K47" s="14">
        <f t="shared" si="1"/>
        <v>101.5</v>
      </c>
      <c r="L47" s="14">
        <f t="shared" si="1"/>
        <v>78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22" t="s">
        <v>118</v>
      </c>
      <c r="D2" s="22" t="s">
        <v>119</v>
      </c>
      <c r="E2" s="22" t="s">
        <v>120</v>
      </c>
      <c r="F2" s="22" t="s">
        <v>121</v>
      </c>
      <c r="G2" s="22" t="s">
        <v>122</v>
      </c>
      <c r="H2" s="23" t="s">
        <v>123</v>
      </c>
      <c r="I2" s="22" t="s">
        <v>145</v>
      </c>
      <c r="J2" s="23" t="s">
        <v>146</v>
      </c>
      <c r="K2" s="22" t="s">
        <v>126</v>
      </c>
      <c r="L2" s="23" t="s">
        <v>126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1</v>
      </c>
      <c r="I7" s="9">
        <v>3</v>
      </c>
      <c r="J7" s="9">
        <v>2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1</v>
      </c>
      <c r="E9" s="9">
        <v>1</v>
      </c>
      <c r="F9" s="9">
        <v>3</v>
      </c>
      <c r="G9" s="9">
        <v>1</v>
      </c>
      <c r="H9" s="9">
        <v>1</v>
      </c>
      <c r="I9" s="9">
        <v>3</v>
      </c>
      <c r="J9" s="9">
        <v>1</v>
      </c>
      <c r="K9" s="9">
        <v>1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3</v>
      </c>
      <c r="G10" s="9">
        <v>1</v>
      </c>
      <c r="H10" s="9">
        <v>3</v>
      </c>
      <c r="I10" s="9">
        <v>3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2</v>
      </c>
      <c r="F13" s="9">
        <v>3</v>
      </c>
      <c r="G13" s="9">
        <v>2</v>
      </c>
      <c r="H13" s="9">
        <v>2</v>
      </c>
      <c r="I13" s="9">
        <v>3</v>
      </c>
      <c r="J13" s="9">
        <v>3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1.5</v>
      </c>
      <c r="E15" s="9">
        <v>1.5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0.5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</v>
      </c>
      <c r="E21" s="9">
        <v>0.5</v>
      </c>
      <c r="F21" s="9">
        <v>1</v>
      </c>
      <c r="G21" s="9">
        <v>0</v>
      </c>
      <c r="H21" s="9">
        <v>0</v>
      </c>
      <c r="I21" s="9">
        <v>0.5</v>
      </c>
      <c r="J21" s="9">
        <v>0.5</v>
      </c>
      <c r="K21" s="9">
        <v>0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1</v>
      </c>
      <c r="F23" s="9">
        <v>2</v>
      </c>
      <c r="G23" s="9">
        <v>1</v>
      </c>
      <c r="H23" s="9">
        <v>1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1.5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116</v>
      </c>
      <c r="B26" s="10" t="s">
        <v>117</v>
      </c>
      <c r="C26" s="11" t="s">
        <v>127</v>
      </c>
      <c r="D26" s="11" t="s">
        <v>128</v>
      </c>
      <c r="E26" s="3" t="s">
        <v>129</v>
      </c>
      <c r="F26" s="3" t="s">
        <v>130</v>
      </c>
      <c r="G26" s="3" t="s">
        <v>131</v>
      </c>
      <c r="H26" s="11" t="s">
        <v>132</v>
      </c>
      <c r="I26" s="3" t="s">
        <v>133</v>
      </c>
      <c r="J26" s="11" t="s">
        <v>134</v>
      </c>
      <c r="K26" s="3" t="s">
        <v>99</v>
      </c>
      <c r="L26" s="11" t="s">
        <v>99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1</v>
      </c>
      <c r="K27" s="9">
        <v>2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0.5</v>
      </c>
      <c r="E34" s="9">
        <v>0.5</v>
      </c>
      <c r="F34" s="9">
        <v>2</v>
      </c>
      <c r="G34" s="9">
        <v>0.5</v>
      </c>
      <c r="H34" s="9">
        <v>2</v>
      </c>
      <c r="I34" s="9">
        <v>1</v>
      </c>
      <c r="J34" s="9">
        <v>1</v>
      </c>
      <c r="K34" s="9">
        <v>0.5</v>
      </c>
      <c r="L34" s="9">
        <v>0.5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4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0</v>
      </c>
      <c r="F37" s="9">
        <v>2</v>
      </c>
      <c r="G37" s="9">
        <v>2</v>
      </c>
      <c r="H37" s="9">
        <v>2</v>
      </c>
      <c r="I37" s="9">
        <v>0</v>
      </c>
      <c r="J37" s="9">
        <v>0</v>
      </c>
      <c r="K37" s="9">
        <v>2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1</v>
      </c>
      <c r="F39" s="9">
        <v>3</v>
      </c>
      <c r="G39" s="9">
        <v>3</v>
      </c>
      <c r="H39" s="9">
        <v>3</v>
      </c>
      <c r="I39" s="9">
        <v>2</v>
      </c>
      <c r="J39" s="9">
        <v>3</v>
      </c>
      <c r="K39" s="9">
        <v>1.5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2</v>
      </c>
      <c r="F41" s="9">
        <v>4</v>
      </c>
      <c r="G41" s="9">
        <v>2</v>
      </c>
      <c r="H41" s="9">
        <v>2</v>
      </c>
      <c r="I41" s="9">
        <v>2</v>
      </c>
      <c r="J41" s="9">
        <v>4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2</v>
      </c>
      <c r="E43" s="9">
        <v>2</v>
      </c>
      <c r="F43" s="9">
        <v>4</v>
      </c>
      <c r="G43" s="9">
        <v>2</v>
      </c>
      <c r="H43" s="9">
        <v>2</v>
      </c>
      <c r="I43" s="9">
        <v>4</v>
      </c>
      <c r="J43" s="9">
        <v>4</v>
      </c>
      <c r="K43" s="9">
        <v>2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0</v>
      </c>
      <c r="E45" s="9">
        <v>0</v>
      </c>
      <c r="F45" s="9">
        <v>2</v>
      </c>
      <c r="G45" s="9">
        <v>0</v>
      </c>
      <c r="H45" s="9">
        <v>2</v>
      </c>
      <c r="I45" s="9">
        <v>2</v>
      </c>
      <c r="J45" s="9">
        <v>1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135</v>
      </c>
      <c r="B46" s="12">
        <v>100</v>
      </c>
      <c r="C46" s="9">
        <f>SUM(C3:C45)</f>
        <v>80</v>
      </c>
      <c r="D46" s="9">
        <f t="shared" ref="D46:L46" si="3">SUM(D3:D45)</f>
        <v>77</v>
      </c>
      <c r="E46" s="9">
        <f t="shared" si="3"/>
        <v>70.5</v>
      </c>
      <c r="F46" s="9">
        <f t="shared" si="3"/>
        <v>92</v>
      </c>
      <c r="G46" s="9">
        <f t="shared" si="3"/>
        <v>75</v>
      </c>
      <c r="H46" s="9">
        <f t="shared" si="3"/>
        <v>81.5</v>
      </c>
      <c r="I46" s="9">
        <f t="shared" si="3"/>
        <v>86</v>
      </c>
      <c r="J46" s="9">
        <f t="shared" si="3"/>
        <v>82.5</v>
      </c>
      <c r="K46" s="9">
        <f t="shared" si="3"/>
        <v>72</v>
      </c>
      <c r="L46" s="9">
        <f t="shared" si="3"/>
        <v>77</v>
      </c>
    </row>
    <row r="47" spans="1:12">
      <c r="A47" s="14" t="s">
        <v>136</v>
      </c>
      <c r="B47" s="14" t="s">
        <v>137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138</v>
      </c>
      <c r="B48" s="14" t="s">
        <v>137</v>
      </c>
      <c r="C48" s="14">
        <f t="shared" ref="C48:L48" si="4">C47-C46</f>
        <v>16</v>
      </c>
      <c r="D48" s="14">
        <f t="shared" si="4"/>
        <v>19</v>
      </c>
      <c r="E48" s="14">
        <f t="shared" si="4"/>
        <v>25.5</v>
      </c>
      <c r="F48" s="14">
        <f t="shared" si="4"/>
        <v>4</v>
      </c>
      <c r="G48" s="14">
        <f t="shared" si="4"/>
        <v>21</v>
      </c>
      <c r="H48" s="14">
        <f t="shared" si="4"/>
        <v>14.5</v>
      </c>
      <c r="I48" s="14">
        <f t="shared" si="4"/>
        <v>10</v>
      </c>
      <c r="J48" s="14">
        <f t="shared" si="4"/>
        <v>13.5</v>
      </c>
      <c r="K48" s="14">
        <f t="shared" si="4"/>
        <v>24</v>
      </c>
      <c r="L48" s="14">
        <f t="shared" si="4"/>
        <v>19</v>
      </c>
    </row>
    <row r="54" spans="9:10">
      <c r="I54" s="15" t="s">
        <v>139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4" sqref="J54:J5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1</v>
      </c>
      <c r="H9" s="13">
        <v>3</v>
      </c>
      <c r="I9" s="9">
        <v>3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2</v>
      </c>
      <c r="J10" s="13">
        <v>2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0.5</v>
      </c>
      <c r="D11" s="13">
        <v>2</v>
      </c>
      <c r="E11" s="9">
        <v>1</v>
      </c>
      <c r="F11" s="13">
        <v>2</v>
      </c>
      <c r="G11" s="9">
        <v>0.5</v>
      </c>
      <c r="H11" s="13">
        <v>2</v>
      </c>
      <c r="I11" s="9">
        <v>0.5</v>
      </c>
      <c r="J11" s="13">
        <v>0.5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0.5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1.5</v>
      </c>
      <c r="D13" s="13">
        <v>2</v>
      </c>
      <c r="E13" s="9">
        <v>3</v>
      </c>
      <c r="F13" s="13">
        <v>3</v>
      </c>
      <c r="G13" s="9">
        <v>1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5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2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74.5</v>
      </c>
      <c r="D46" s="9">
        <f t="shared" si="0"/>
        <v>81</v>
      </c>
      <c r="E46" s="9">
        <f t="shared" si="0"/>
        <v>83</v>
      </c>
      <c r="F46" s="9">
        <f t="shared" si="0"/>
        <v>91</v>
      </c>
      <c r="G46" s="9">
        <f t="shared" si="0"/>
        <v>68</v>
      </c>
      <c r="H46" s="9">
        <f t="shared" si="0"/>
        <v>91</v>
      </c>
      <c r="I46" s="9">
        <f t="shared" si="0"/>
        <v>87</v>
      </c>
      <c r="J46" s="9">
        <f t="shared" si="0"/>
        <v>75</v>
      </c>
      <c r="K46" s="9">
        <f t="shared" si="0"/>
        <v>82.5</v>
      </c>
      <c r="L46" s="9">
        <f t="shared" si="0"/>
        <v>74</v>
      </c>
    </row>
    <row r="47" spans="1:12">
      <c r="A47" s="14" t="s">
        <v>136</v>
      </c>
      <c r="B47" s="14" t="s">
        <v>137</v>
      </c>
      <c r="C47" s="14">
        <f t="shared" ref="C47:L47" si="1">SUM(C3:C45)</f>
        <v>74.5</v>
      </c>
      <c r="D47" s="14">
        <f t="shared" si="1"/>
        <v>81</v>
      </c>
      <c r="E47" s="14">
        <f t="shared" si="1"/>
        <v>83</v>
      </c>
      <c r="F47" s="14">
        <f t="shared" si="1"/>
        <v>91</v>
      </c>
      <c r="G47" s="14">
        <f t="shared" si="1"/>
        <v>68</v>
      </c>
      <c r="H47" s="14">
        <f t="shared" si="1"/>
        <v>91</v>
      </c>
      <c r="I47" s="14">
        <f t="shared" si="1"/>
        <v>87</v>
      </c>
      <c r="J47" s="14">
        <f t="shared" si="1"/>
        <v>75</v>
      </c>
      <c r="K47" s="14">
        <f t="shared" si="1"/>
        <v>82.5</v>
      </c>
      <c r="L47" s="14">
        <f t="shared" si="1"/>
        <v>74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81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1</v>
      </c>
      <c r="G10" s="9">
        <v>1</v>
      </c>
      <c r="H10" s="13">
        <v>1</v>
      </c>
      <c r="I10" s="9">
        <v>0</v>
      </c>
      <c r="J10" s="13">
        <v>1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0</v>
      </c>
      <c r="J11" s="13">
        <v>1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0</v>
      </c>
      <c r="H14" s="13">
        <v>2</v>
      </c>
      <c r="I14" s="9">
        <v>0</v>
      </c>
      <c r="J14" s="13">
        <v>2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2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5</v>
      </c>
      <c r="G35" s="9">
        <v>5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2</v>
      </c>
      <c r="G41" s="9">
        <v>4</v>
      </c>
      <c r="H41" s="13">
        <v>2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3</v>
      </c>
      <c r="G42" s="9">
        <v>4</v>
      </c>
      <c r="H42" s="13">
        <v>4</v>
      </c>
      <c r="I42" s="9">
        <v>4</v>
      </c>
      <c r="J42" s="13">
        <v>3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74</v>
      </c>
      <c r="D46" s="9">
        <f t="shared" si="0"/>
        <v>73.5</v>
      </c>
      <c r="E46" s="9">
        <f t="shared" si="0"/>
        <v>77</v>
      </c>
      <c r="F46" s="9">
        <f t="shared" si="0"/>
        <v>74</v>
      </c>
      <c r="G46" s="9">
        <f t="shared" si="0"/>
        <v>72</v>
      </c>
      <c r="H46" s="9">
        <f t="shared" si="0"/>
        <v>76</v>
      </c>
      <c r="I46" s="9">
        <f t="shared" si="0"/>
        <v>74</v>
      </c>
      <c r="J46" s="9">
        <f t="shared" si="0"/>
        <v>74</v>
      </c>
      <c r="K46" s="9">
        <f t="shared" si="0"/>
        <v>69</v>
      </c>
      <c r="L46" s="9">
        <f t="shared" si="0"/>
        <v>68</v>
      </c>
    </row>
    <row r="47" spans="1:12">
      <c r="A47" s="14" t="s">
        <v>136</v>
      </c>
      <c r="B47" s="14" t="s">
        <v>137</v>
      </c>
      <c r="C47" s="14">
        <f t="shared" ref="C47:L47" si="1">SUM(C3:C45)</f>
        <v>74</v>
      </c>
      <c r="D47" s="14">
        <f t="shared" si="1"/>
        <v>73.5</v>
      </c>
      <c r="E47" s="14">
        <f t="shared" si="1"/>
        <v>77</v>
      </c>
      <c r="F47" s="14">
        <f t="shared" si="1"/>
        <v>74</v>
      </c>
      <c r="G47" s="14">
        <f t="shared" si="1"/>
        <v>72</v>
      </c>
      <c r="H47" s="14">
        <f t="shared" si="1"/>
        <v>76</v>
      </c>
      <c r="I47" s="14">
        <f t="shared" si="1"/>
        <v>74</v>
      </c>
      <c r="J47" s="14">
        <f t="shared" si="1"/>
        <v>74</v>
      </c>
      <c r="K47" s="14">
        <f t="shared" si="1"/>
        <v>69</v>
      </c>
      <c r="L47" s="14">
        <f t="shared" si="1"/>
        <v>68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73.3125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9">
        <v>2</v>
      </c>
      <c r="E3" s="9">
        <v>3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</row>
    <row r="5" s="1" customFormat="true" ht="24" customHeight="true" spans="1:12">
      <c r="A5" s="7">
        <v>1.3</v>
      </c>
      <c r="B5" s="8">
        <v>3</v>
      </c>
      <c r="C5" s="9">
        <v>1</v>
      </c>
      <c r="D5" s="9">
        <v>2</v>
      </c>
      <c r="E5" s="9">
        <v>1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1</v>
      </c>
      <c r="L5" s="9">
        <v>1</v>
      </c>
    </row>
    <row r="6" s="1" customFormat="true" ht="24" customHeight="true" spans="1:12">
      <c r="A6" s="7">
        <v>2.1</v>
      </c>
      <c r="B6" s="8">
        <v>3</v>
      </c>
      <c r="C6" s="9">
        <v>1</v>
      </c>
      <c r="D6" s="9">
        <v>3</v>
      </c>
      <c r="E6" s="9">
        <v>0</v>
      </c>
      <c r="F6" s="9">
        <v>3</v>
      </c>
      <c r="G6" s="9">
        <v>3</v>
      </c>
      <c r="H6" s="9">
        <v>3</v>
      </c>
      <c r="I6" s="9">
        <v>3</v>
      </c>
      <c r="J6" s="9">
        <v>1</v>
      </c>
      <c r="K6" s="9">
        <v>3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1.5</v>
      </c>
      <c r="E22" s="9">
        <v>1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1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0</v>
      </c>
      <c r="E28" s="9">
        <v>2</v>
      </c>
      <c r="F28" s="9">
        <v>2</v>
      </c>
      <c r="G28" s="9">
        <v>0</v>
      </c>
      <c r="H28" s="9">
        <v>2</v>
      </c>
      <c r="I28" s="9">
        <v>2</v>
      </c>
      <c r="J28" s="9">
        <v>1</v>
      </c>
      <c r="K28" s="9">
        <v>0</v>
      </c>
      <c r="L28" s="9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0</v>
      </c>
      <c r="G42" s="9">
        <v>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35</v>
      </c>
      <c r="D46" s="13">
        <f t="shared" si="0"/>
        <v>33.5</v>
      </c>
      <c r="E46" s="9">
        <f t="shared" si="0"/>
        <v>30</v>
      </c>
      <c r="F46" s="13">
        <f t="shared" si="0"/>
        <v>33</v>
      </c>
      <c r="G46" s="9">
        <f t="shared" si="0"/>
        <v>34</v>
      </c>
      <c r="H46" s="13">
        <f t="shared" si="0"/>
        <v>33</v>
      </c>
      <c r="I46" s="9">
        <f t="shared" si="0"/>
        <v>32</v>
      </c>
      <c r="J46" s="13">
        <f t="shared" si="0"/>
        <v>29</v>
      </c>
      <c r="K46" s="9">
        <f t="shared" si="0"/>
        <v>29</v>
      </c>
      <c r="L46" s="13">
        <f t="shared" si="0"/>
        <v>29</v>
      </c>
    </row>
    <row r="47" spans="1:12">
      <c r="A47" s="14" t="s">
        <v>136</v>
      </c>
      <c r="B47" s="14" t="s">
        <v>137</v>
      </c>
      <c r="C47" s="14">
        <f t="shared" ref="C47:L47" si="1">SUM(C3:C45)</f>
        <v>35</v>
      </c>
      <c r="D47" s="14">
        <f t="shared" si="1"/>
        <v>33.5</v>
      </c>
      <c r="E47" s="14">
        <f t="shared" si="1"/>
        <v>30</v>
      </c>
      <c r="F47" s="14">
        <f t="shared" si="1"/>
        <v>33</v>
      </c>
      <c r="G47" s="14">
        <f t="shared" si="1"/>
        <v>34</v>
      </c>
      <c r="H47" s="14">
        <f t="shared" si="1"/>
        <v>33</v>
      </c>
      <c r="I47" s="14">
        <f t="shared" si="1"/>
        <v>32</v>
      </c>
      <c r="J47" s="14">
        <f t="shared" si="1"/>
        <v>29</v>
      </c>
      <c r="K47" s="14">
        <f t="shared" si="1"/>
        <v>29</v>
      </c>
      <c r="L47" s="14">
        <f t="shared" si="1"/>
        <v>29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31.6875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116</v>
      </c>
      <c r="B2" s="4" t="s">
        <v>117</v>
      </c>
      <c r="C2" s="5" t="s">
        <v>127</v>
      </c>
      <c r="D2" s="6" t="s">
        <v>128</v>
      </c>
      <c r="E2" s="5" t="s">
        <v>129</v>
      </c>
      <c r="F2" s="6" t="s">
        <v>130</v>
      </c>
      <c r="G2" s="5" t="s">
        <v>131</v>
      </c>
      <c r="H2" s="6" t="s">
        <v>132</v>
      </c>
      <c r="I2" s="5" t="s">
        <v>133</v>
      </c>
      <c r="J2" s="6" t="s">
        <v>134</v>
      </c>
      <c r="K2" s="5" t="s">
        <v>99</v>
      </c>
      <c r="L2" s="6" t="s">
        <v>99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116</v>
      </c>
      <c r="B25" s="10" t="s">
        <v>117</v>
      </c>
      <c r="C25" s="3" t="s">
        <v>127</v>
      </c>
      <c r="D25" s="11" t="s">
        <v>128</v>
      </c>
      <c r="E25" s="3" t="s">
        <v>129</v>
      </c>
      <c r="F25" s="11" t="s">
        <v>130</v>
      </c>
      <c r="G25" s="3" t="s">
        <v>131</v>
      </c>
      <c r="H25" s="11" t="s">
        <v>132</v>
      </c>
      <c r="I25" s="3" t="s">
        <v>133</v>
      </c>
      <c r="J25" s="11" t="s">
        <v>134</v>
      </c>
      <c r="K25" s="3" t="s">
        <v>99</v>
      </c>
      <c r="L25" s="11" t="s">
        <v>99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2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2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4</v>
      </c>
      <c r="G35" s="9">
        <v>6</v>
      </c>
      <c r="H35" s="9">
        <v>6</v>
      </c>
      <c r="I35" s="9">
        <v>4</v>
      </c>
      <c r="J35" s="9">
        <v>6</v>
      </c>
      <c r="K35" s="9">
        <v>6</v>
      </c>
      <c r="L35" s="9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9">
        <v>0</v>
      </c>
      <c r="E39" s="9">
        <v>1</v>
      </c>
      <c r="F39" s="9">
        <v>3</v>
      </c>
      <c r="G39" s="9">
        <v>0</v>
      </c>
      <c r="H39" s="9">
        <v>0</v>
      </c>
      <c r="I39" s="9">
        <v>3</v>
      </c>
      <c r="J39" s="9">
        <v>3</v>
      </c>
      <c r="K39" s="9">
        <v>3</v>
      </c>
      <c r="L39" s="9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4</v>
      </c>
      <c r="E41" s="9">
        <v>0</v>
      </c>
      <c r="F41" s="9">
        <v>4</v>
      </c>
      <c r="G41" s="9">
        <v>4</v>
      </c>
      <c r="H41" s="9">
        <v>4</v>
      </c>
      <c r="I41" s="9">
        <v>4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135</v>
      </c>
      <c r="B46" s="12">
        <v>100</v>
      </c>
      <c r="C46" s="9">
        <f t="shared" ref="C46:L46" si="0">SUM(C3:C24)+SUM(C26:C45)</f>
        <v>48</v>
      </c>
      <c r="D46" s="13">
        <f t="shared" si="0"/>
        <v>50</v>
      </c>
      <c r="E46" s="9">
        <f t="shared" si="0"/>
        <v>45</v>
      </c>
      <c r="F46" s="13">
        <f t="shared" si="0"/>
        <v>49</v>
      </c>
      <c r="G46" s="9">
        <f t="shared" si="0"/>
        <v>50</v>
      </c>
      <c r="H46" s="13">
        <f t="shared" si="0"/>
        <v>51</v>
      </c>
      <c r="I46" s="9">
        <f t="shared" si="0"/>
        <v>49</v>
      </c>
      <c r="J46" s="13">
        <f t="shared" si="0"/>
        <v>47</v>
      </c>
      <c r="K46" s="9">
        <f t="shared" si="0"/>
        <v>48</v>
      </c>
      <c r="L46" s="13">
        <f t="shared" si="0"/>
        <v>44</v>
      </c>
    </row>
    <row r="47" spans="1:12">
      <c r="A47" s="14" t="s">
        <v>136</v>
      </c>
      <c r="B47" s="14" t="s">
        <v>137</v>
      </c>
      <c r="C47" s="14">
        <f t="shared" ref="C47:L47" si="1">SUM(C3:C45)</f>
        <v>48</v>
      </c>
      <c r="D47" s="14">
        <f t="shared" si="1"/>
        <v>50</v>
      </c>
      <c r="E47" s="14">
        <f t="shared" si="1"/>
        <v>45</v>
      </c>
      <c r="F47" s="14">
        <f t="shared" si="1"/>
        <v>49</v>
      </c>
      <c r="G47" s="14">
        <f t="shared" si="1"/>
        <v>50</v>
      </c>
      <c r="H47" s="14">
        <f t="shared" si="1"/>
        <v>51</v>
      </c>
      <c r="I47" s="14">
        <f t="shared" si="1"/>
        <v>49</v>
      </c>
      <c r="J47" s="14">
        <f t="shared" si="1"/>
        <v>47</v>
      </c>
      <c r="K47" s="14">
        <f t="shared" si="1"/>
        <v>48</v>
      </c>
      <c r="L47" s="14">
        <f t="shared" si="1"/>
        <v>44</v>
      </c>
    </row>
    <row r="48" spans="1:12">
      <c r="A48" s="14" t="s">
        <v>138</v>
      </c>
      <c r="B48" s="14" t="s">
        <v>137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139</v>
      </c>
      <c r="J54" s="16">
        <f>(SUM(C46:L46)-MAX(C46:L46)-MIN(C46:L46))/8</f>
        <v>48.25</v>
      </c>
    </row>
    <row r="55" spans="9:10">
      <c r="I55" s="15"/>
      <c r="J55" s="16"/>
    </row>
    <row r="56" spans="9:10">
      <c r="I56" s="17" t="s">
        <v>140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93</vt:i4>
      </vt:variant>
    </vt:vector>
  </HeadingPairs>
  <TitlesOfParts>
    <vt:vector size="93" baseType="lpstr">
      <vt:lpstr>最终结果（第3批） </vt:lpstr>
      <vt:lpstr>最终结果（第2批）</vt:lpstr>
      <vt:lpstr>最终结果（第1批）</vt:lpstr>
      <vt:lpstr>评审记录表</vt:lpstr>
      <vt:lpstr>遂溪遂城新糖&lt;第3批&gt;  </vt:lpstr>
      <vt:lpstr>遂溪遂城城西&lt;第3批&gt; </vt:lpstr>
      <vt:lpstr>遂溪遂城城东&lt;第3批&gt;</vt:lpstr>
      <vt:lpstr>吴川博铺香山&lt;第3批&gt;     </vt:lpstr>
      <vt:lpstr>吴川博铺水清&lt;第3批&gt;    </vt:lpstr>
      <vt:lpstr>吴川海滨博茂&lt;第3批&gt;   </vt:lpstr>
      <vt:lpstr>吴川大山江覃榜&lt;第3批&gt; </vt:lpstr>
      <vt:lpstr>吴川大山江河东&lt;第3批&gt;  </vt:lpstr>
      <vt:lpstr>吴川梅菉红旗&lt;第3批&gt; </vt:lpstr>
      <vt:lpstr>吴川梅菉梅山&lt;第3批&gt;     </vt:lpstr>
      <vt:lpstr>吴川梅菉解放&lt;第3批&gt;    </vt:lpstr>
      <vt:lpstr>吴川梅菉梅菉头&lt;第3批&gt;   </vt:lpstr>
      <vt:lpstr>吴川梅菉东升&lt;第3批&gt;  </vt:lpstr>
      <vt:lpstr>吴川梅菉城东&lt;第3批&gt; </vt:lpstr>
      <vt:lpstr>吴川梅菉新文&lt;第3批&gt;</vt:lpstr>
      <vt:lpstr>赤坎区桥兴社区&lt;第3批&gt;</vt:lpstr>
      <vt:lpstr>赤坎区京基社区&lt;第3批&gt;</vt:lpstr>
      <vt:lpstr>赤坎区碧海社区&lt;第3批&gt;</vt:lpstr>
      <vt:lpstr>霞山海昌社区&lt;第3批&gt;</vt:lpstr>
      <vt:lpstr>霞山岭南社区&lt;第3批&gt;</vt:lpstr>
      <vt:lpstr>霞山解放西社区&lt;第3批&gt;</vt:lpstr>
      <vt:lpstr>霞山洪屋社区&lt;第3批&gt;</vt:lpstr>
      <vt:lpstr>霞山环湖社区&lt;第3批&gt;</vt:lpstr>
      <vt:lpstr>经开海滨东社区&lt;第3批&gt;</vt:lpstr>
      <vt:lpstr>经开园岭社区&lt;第3批&gt;</vt:lpstr>
      <vt:lpstr>经开观海社区&lt;第3批&gt;</vt:lpstr>
      <vt:lpstr>经开霞海社区&lt;第3批&gt;</vt:lpstr>
      <vt:lpstr>经开龙潮社区&lt;第3批&gt;</vt:lpstr>
      <vt:lpstr>雷州霞海社区&lt;第3批&gt;</vt:lpstr>
      <vt:lpstr>雷州西湖社区&lt;第3批&gt;</vt:lpstr>
      <vt:lpstr>雷州湖中社区&lt;第3批&gt;</vt:lpstr>
      <vt:lpstr>雷州鸿信社区&lt;第3批&gt;</vt:lpstr>
      <vt:lpstr>雷州金碧园社区&lt;第3批&gt; </vt:lpstr>
      <vt:lpstr>雷州苏楼社区&lt;第3批&gt; </vt:lpstr>
      <vt:lpstr>雷州城西社区&lt;第3批&gt;</vt:lpstr>
      <vt:lpstr>雷州雷湖社区&lt;第3批&gt; </vt:lpstr>
      <vt:lpstr>赤坎寸金九二一&lt;第2批&gt;</vt:lpstr>
      <vt:lpstr>赤坎调顺调港&lt;第2批&gt;</vt:lpstr>
      <vt:lpstr>赤坎南桥京基&lt;第2批&gt;</vt:lpstr>
      <vt:lpstr>赤坎沙湾碧海&lt;第2批&gt;</vt:lpstr>
      <vt:lpstr>赤坎沙湾金沙湾&lt;第2批&gt;</vt:lpstr>
      <vt:lpstr>赤坎中华前进&lt;第2批&gt;</vt:lpstr>
      <vt:lpstr>赤坎中山桥兴&lt;第2批&gt;</vt:lpstr>
      <vt:lpstr>坡头麻斜麻斜&lt;第2批&gt;</vt:lpstr>
      <vt:lpstr>坡头南调海旺&lt;第2批&gt;</vt:lpstr>
      <vt:lpstr>霞山工农岭南&lt;第2批&gt;</vt:lpstr>
      <vt:lpstr>霞山解放民享西二&lt;第2批&gt;</vt:lpstr>
      <vt:lpstr>遂溪遂城农林&lt;第1批&gt;</vt:lpstr>
      <vt:lpstr>遂溪遂城中山&lt;第1批&gt;</vt:lpstr>
      <vt:lpstr>雷州雷城下河&lt;第1批&gt;</vt:lpstr>
      <vt:lpstr>雷州西湖上坡&lt;第1批&gt;</vt:lpstr>
      <vt:lpstr>雷州新城新城&lt;第1批&gt;</vt:lpstr>
      <vt:lpstr>雷州新城水店&lt;第1批&gt;</vt:lpstr>
      <vt:lpstr>廉江罗州黄村&lt;第1批&gt;</vt:lpstr>
      <vt:lpstr>廉江城北冠利&lt;第1批&gt;</vt:lpstr>
      <vt:lpstr>吴川梅菉沿江&lt;第1批&gt;</vt:lpstr>
      <vt:lpstr>吴川梅菉新文&lt;第1批&gt;</vt:lpstr>
      <vt:lpstr>吴川梅菉梅岭&lt;第1批&gt;</vt:lpstr>
      <vt:lpstr>吴川梅菉解放&lt;第1批&gt;</vt:lpstr>
      <vt:lpstr>吴川博铺香山&lt;第1批&gt;</vt:lpstr>
      <vt:lpstr>吴川博铺水清&lt;第1批&gt;</vt:lpstr>
      <vt:lpstr>吴川大山江覃榜&lt;第1批&gt;</vt:lpstr>
      <vt:lpstr>吴川塘尾高杨&lt;第1批&gt;</vt:lpstr>
      <vt:lpstr>吴川塘尾新城&lt;第1批&gt;</vt:lpstr>
      <vt:lpstr>吴川海滨新兴&lt;第1批&gt;</vt:lpstr>
      <vt:lpstr>赤坎调顺调港&lt;第1批&gt;</vt:lpstr>
      <vt:lpstr>赤坎寸金寸金&lt;第1批&gt;</vt:lpstr>
      <vt:lpstr>赤坎中华南方&lt;第1批&gt;</vt:lpstr>
      <vt:lpstr>赤坎民主兴盛&lt;第1批&gt;</vt:lpstr>
      <vt:lpstr>赤坎沙湾金沙湾&lt;第1批&gt;</vt:lpstr>
      <vt:lpstr>赤坎南桥康顺&lt;第1批&gt;</vt:lpstr>
      <vt:lpstr>霞山爱国洪屋&lt;第1批&gt;</vt:lpstr>
      <vt:lpstr>霞山爱国环湖&lt;第1批&gt;</vt:lpstr>
      <vt:lpstr>霞山爱国人民东&lt;第1批&gt;</vt:lpstr>
      <vt:lpstr>霞山解放文体&lt;第1批&gt;</vt:lpstr>
      <vt:lpstr>霞山新园人民中&lt;第1批&gt;</vt:lpstr>
      <vt:lpstr>霞山新园录溪&lt;第1批&gt;</vt:lpstr>
      <vt:lpstr>霞山新园文登&lt;第1批&gt;</vt:lpstr>
      <vt:lpstr>霞山建设新村场&lt;第1批&gt;</vt:lpstr>
      <vt:lpstr>霞山工农霞港&lt;第1批&gt;</vt:lpstr>
      <vt:lpstr>霞山海滨海宁&lt;第1批&gt;</vt:lpstr>
      <vt:lpstr>坡头麻斜麻斜&lt;第1批&gt;</vt:lpstr>
      <vt:lpstr>坡头南调海旺&lt;第1批&gt;</vt:lpstr>
      <vt:lpstr>坡头南调海油&lt;第1批&gt;</vt:lpstr>
      <vt:lpstr>坡头南调海盛&lt;第1批&gt;</vt:lpstr>
      <vt:lpstr>经开乐华明哲&lt;第1批&gt;</vt:lpstr>
      <vt:lpstr>经开乐华观海&lt;第1批&gt;</vt:lpstr>
      <vt:lpstr>经开泉庄龙潮&lt;第1批&gt;</vt:lpstr>
      <vt:lpstr>经开泉庄霞海&lt;第1批&gt;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陈小丹</dc:creator>
  <cp:lastModifiedBy>wuhuishan</cp:lastModifiedBy>
  <dcterms:created xsi:type="dcterms:W3CDTF">2022-04-03T03:12:00Z</dcterms:created>
  <cp:lastPrinted>2022-04-06T15:12:00Z</cp:lastPrinted>
  <dcterms:modified xsi:type="dcterms:W3CDTF">2022-07-28T15:06:33Z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false</vt:bool>
  </property>
</Properties>
</file>