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.255.25\共享文件夹\行政审批科\吴萍\20201201征地信息公示（用途管制科）\征地公告\"/>
    </mc:Choice>
  </mc:AlternateContent>
  <bookViews>
    <workbookView xWindow="0" yWindow="0" windowWidth="24000" windowHeight="9840" activeTab="2"/>
  </bookViews>
  <sheets>
    <sheet name="恢复前终" sheetId="25" r:id="rId1"/>
    <sheet name="恢复后有过程" sheetId="23" r:id="rId2"/>
    <sheet name="恢复后终" sheetId="27" r:id="rId3"/>
  </sheets>
  <definedNames>
    <definedName name="_xlnm.Print_Area" localSheetId="2">恢复后终!$A$2:$AH$67</definedName>
    <definedName name="_xlnm.Print_Area" localSheetId="0">恢复前终!$B$2:$AI$67</definedName>
  </definedNames>
  <calcPr calcId="152511" concurrentCalc="0"/>
</workbook>
</file>

<file path=xl/calcChain.xml><?xml version="1.0" encoding="utf-8"?>
<calcChain xmlns="http://schemas.openxmlformats.org/spreadsheetml/2006/main">
  <c r="O76" i="27" l="1"/>
  <c r="N76" i="27"/>
  <c r="R73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4" i="27"/>
  <c r="M52" i="27"/>
  <c r="M53" i="27"/>
  <c r="M55" i="27"/>
  <c r="M56" i="27"/>
  <c r="M73" i="27"/>
  <c r="AH54" i="27"/>
  <c r="AH55" i="27"/>
  <c r="AH56" i="27"/>
  <c r="AH61" i="27"/>
  <c r="AH62" i="27"/>
  <c r="AH63" i="27"/>
  <c r="AH66" i="27"/>
  <c r="AG54" i="27"/>
  <c r="AG55" i="27"/>
  <c r="AG56" i="27"/>
  <c r="AG61" i="27"/>
  <c r="AG62" i="27"/>
  <c r="AG63" i="27"/>
  <c r="AG66" i="27"/>
  <c r="AF8" i="27"/>
  <c r="AF9" i="27"/>
  <c r="AF10" i="27"/>
  <c r="AF11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4" i="27"/>
  <c r="AF52" i="27"/>
  <c r="AF53" i="27"/>
  <c r="AF55" i="27"/>
  <c r="AF56" i="27"/>
  <c r="AF57" i="27"/>
  <c r="AF58" i="27"/>
  <c r="AF59" i="27"/>
  <c r="AF61" i="27"/>
  <c r="AF60" i="27"/>
  <c r="AF62" i="27"/>
  <c r="AF63" i="27"/>
  <c r="AF66" i="27"/>
  <c r="AE54" i="27"/>
  <c r="AE55" i="27"/>
  <c r="AE56" i="27"/>
  <c r="AE61" i="27"/>
  <c r="AE62" i="27"/>
  <c r="AE63" i="27"/>
  <c r="AE66" i="27"/>
  <c r="AD54" i="27"/>
  <c r="AD55" i="27"/>
  <c r="AD56" i="27"/>
  <c r="AD61" i="27"/>
  <c r="AD62" i="27"/>
  <c r="AD63" i="27"/>
  <c r="AD66" i="27"/>
  <c r="AC8" i="27"/>
  <c r="AC9" i="27"/>
  <c r="AC10" i="27"/>
  <c r="AC11" i="27"/>
  <c r="AC12" i="27"/>
  <c r="AC13" i="27"/>
  <c r="AC14" i="27"/>
  <c r="AC15" i="27"/>
  <c r="AC16" i="27"/>
  <c r="AC17" i="27"/>
  <c r="AC18" i="27"/>
  <c r="AC19" i="27"/>
  <c r="AC20" i="27"/>
  <c r="AC21" i="27"/>
  <c r="AC22" i="27"/>
  <c r="AC23" i="27"/>
  <c r="AC24" i="27"/>
  <c r="AC25" i="27"/>
  <c r="AC26" i="27"/>
  <c r="AC27" i="27"/>
  <c r="AC28" i="27"/>
  <c r="AC29" i="27"/>
  <c r="AC30" i="27"/>
  <c r="AC31" i="27"/>
  <c r="AC32" i="27"/>
  <c r="AC33" i="27"/>
  <c r="AC34" i="27"/>
  <c r="AC35" i="27"/>
  <c r="AC36" i="27"/>
  <c r="AC37" i="27"/>
  <c r="AC38" i="27"/>
  <c r="AC39" i="27"/>
  <c r="AC40" i="27"/>
  <c r="AC41" i="27"/>
  <c r="AC42" i="27"/>
  <c r="AC43" i="27"/>
  <c r="AC44" i="27"/>
  <c r="AC45" i="27"/>
  <c r="AC46" i="27"/>
  <c r="AC47" i="27"/>
  <c r="AC48" i="27"/>
  <c r="AC49" i="27"/>
  <c r="AC50" i="27"/>
  <c r="AC51" i="27"/>
  <c r="AC54" i="27"/>
  <c r="AC52" i="27"/>
  <c r="AC53" i="27"/>
  <c r="AC55" i="27"/>
  <c r="AC56" i="27"/>
  <c r="AC57" i="27"/>
  <c r="AC58" i="27"/>
  <c r="AC59" i="27"/>
  <c r="AC61" i="27"/>
  <c r="AC60" i="27"/>
  <c r="AC62" i="27"/>
  <c r="AC63" i="27"/>
  <c r="AC66" i="27"/>
  <c r="AB54" i="27"/>
  <c r="AB55" i="27"/>
  <c r="AB56" i="27"/>
  <c r="AB61" i="27"/>
  <c r="AB62" i="27"/>
  <c r="AB63" i="27"/>
  <c r="AB66" i="27"/>
  <c r="AA54" i="27"/>
  <c r="AA55" i="27"/>
  <c r="AA56" i="27"/>
  <c r="AA61" i="27"/>
  <c r="AA62" i="27"/>
  <c r="AA63" i="27"/>
  <c r="AA66" i="27"/>
  <c r="Z54" i="27"/>
  <c r="Z55" i="27"/>
  <c r="Z56" i="27"/>
  <c r="Z61" i="27"/>
  <c r="Z62" i="27"/>
  <c r="Z63" i="27"/>
  <c r="Z66" i="27"/>
  <c r="Y54" i="27"/>
  <c r="Y55" i="27"/>
  <c r="Y56" i="27"/>
  <c r="Y61" i="27"/>
  <c r="Y62" i="27"/>
  <c r="Y63" i="27"/>
  <c r="Y66" i="27"/>
  <c r="X54" i="27"/>
  <c r="X55" i="27"/>
  <c r="X56" i="27"/>
  <c r="X61" i="27"/>
  <c r="X62" i="27"/>
  <c r="X63" i="27"/>
  <c r="X66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7" i="27"/>
  <c r="W38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1" i="27"/>
  <c r="W54" i="27"/>
  <c r="W52" i="27"/>
  <c r="W53" i="27"/>
  <c r="W55" i="27"/>
  <c r="W56" i="27"/>
  <c r="W57" i="27"/>
  <c r="W58" i="27"/>
  <c r="W59" i="27"/>
  <c r="W61" i="27"/>
  <c r="W60" i="27"/>
  <c r="W62" i="27"/>
  <c r="W63" i="27"/>
  <c r="W66" i="27"/>
  <c r="V8" i="27"/>
  <c r="V9" i="27"/>
  <c r="V10" i="27"/>
  <c r="V11" i="27"/>
  <c r="V12" i="27"/>
  <c r="V13" i="27"/>
  <c r="V14" i="27"/>
  <c r="V15" i="27"/>
  <c r="V16" i="27"/>
  <c r="V17" i="27"/>
  <c r="V18" i="27"/>
  <c r="V19" i="27"/>
  <c r="V20" i="27"/>
  <c r="V21" i="27"/>
  <c r="V22" i="27"/>
  <c r="V23" i="27"/>
  <c r="V24" i="27"/>
  <c r="V25" i="27"/>
  <c r="V26" i="27"/>
  <c r="V27" i="27"/>
  <c r="V28" i="27"/>
  <c r="V29" i="27"/>
  <c r="V30" i="27"/>
  <c r="V31" i="27"/>
  <c r="V32" i="27"/>
  <c r="V33" i="27"/>
  <c r="V34" i="27"/>
  <c r="V35" i="27"/>
  <c r="V36" i="27"/>
  <c r="V37" i="27"/>
  <c r="V38" i="27"/>
  <c r="V39" i="27"/>
  <c r="V40" i="27"/>
  <c r="V41" i="27"/>
  <c r="V42" i="27"/>
  <c r="V43" i="27"/>
  <c r="V44" i="27"/>
  <c r="V45" i="27"/>
  <c r="V46" i="27"/>
  <c r="V47" i="27"/>
  <c r="V48" i="27"/>
  <c r="V49" i="27"/>
  <c r="V50" i="27"/>
  <c r="V51" i="27"/>
  <c r="V54" i="27"/>
  <c r="V52" i="27"/>
  <c r="V53" i="27"/>
  <c r="V55" i="27"/>
  <c r="V56" i="27"/>
  <c r="V57" i="27"/>
  <c r="V58" i="27"/>
  <c r="V59" i="27"/>
  <c r="V61" i="27"/>
  <c r="V60" i="27"/>
  <c r="V62" i="27"/>
  <c r="V63" i="27"/>
  <c r="V66" i="27"/>
  <c r="U54" i="27"/>
  <c r="U55" i="27"/>
  <c r="U56" i="27"/>
  <c r="U61" i="27"/>
  <c r="U62" i="27"/>
  <c r="U63" i="27"/>
  <c r="U66" i="27"/>
  <c r="T54" i="27"/>
  <c r="T55" i="27"/>
  <c r="T56" i="27"/>
  <c r="T61" i="27"/>
  <c r="T62" i="27"/>
  <c r="T63" i="27"/>
  <c r="T66" i="27"/>
  <c r="S54" i="27"/>
  <c r="S55" i="27"/>
  <c r="S56" i="27"/>
  <c r="S61" i="27"/>
  <c r="S62" i="27"/>
  <c r="S63" i="27"/>
  <c r="S66" i="27"/>
  <c r="R54" i="27"/>
  <c r="R55" i="27"/>
  <c r="R56" i="27"/>
  <c r="R61" i="27"/>
  <c r="R62" i="27"/>
  <c r="R63" i="27"/>
  <c r="R66" i="27"/>
  <c r="Q54" i="27"/>
  <c r="Q55" i="27"/>
  <c r="Q56" i="27"/>
  <c r="Q61" i="27"/>
  <c r="Q62" i="27"/>
  <c r="Q63" i="27"/>
  <c r="Q66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39" i="27"/>
  <c r="P40" i="27"/>
  <c r="P41" i="27"/>
  <c r="P42" i="27"/>
  <c r="P43" i="27"/>
  <c r="P44" i="27"/>
  <c r="P45" i="27"/>
  <c r="P46" i="27"/>
  <c r="P47" i="27"/>
  <c r="P48" i="27"/>
  <c r="P49" i="27"/>
  <c r="P50" i="27"/>
  <c r="P51" i="27"/>
  <c r="P54" i="27"/>
  <c r="P52" i="27"/>
  <c r="P53" i="27"/>
  <c r="P55" i="27"/>
  <c r="P56" i="27"/>
  <c r="P57" i="27"/>
  <c r="P58" i="27"/>
  <c r="P59" i="27"/>
  <c r="P61" i="27"/>
  <c r="P60" i="27"/>
  <c r="P62" i="27"/>
  <c r="P63" i="27"/>
  <c r="P66" i="27"/>
  <c r="O54" i="27"/>
  <c r="O55" i="27"/>
  <c r="O56" i="27"/>
  <c r="O61" i="27"/>
  <c r="O62" i="27"/>
  <c r="O63" i="27"/>
  <c r="O66" i="27"/>
  <c r="N54" i="27"/>
  <c r="N55" i="27"/>
  <c r="N56" i="27"/>
  <c r="N61" i="27"/>
  <c r="N62" i="27"/>
  <c r="N63" i="27"/>
  <c r="N66" i="27"/>
  <c r="M57" i="27"/>
  <c r="M58" i="27"/>
  <c r="M59" i="27"/>
  <c r="M61" i="27"/>
  <c r="M60" i="27"/>
  <c r="M62" i="27"/>
  <c r="M63" i="27"/>
  <c r="M66" i="27"/>
  <c r="L54" i="27"/>
  <c r="L55" i="27"/>
  <c r="L56" i="27"/>
  <c r="L61" i="27"/>
  <c r="L62" i="27"/>
  <c r="L63" i="27"/>
  <c r="L66" i="27"/>
  <c r="K54" i="27"/>
  <c r="K55" i="27"/>
  <c r="K56" i="27"/>
  <c r="K61" i="27"/>
  <c r="K62" i="27"/>
  <c r="K63" i="27"/>
  <c r="K66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4" i="27"/>
  <c r="J52" i="27"/>
  <c r="J53" i="27"/>
  <c r="J55" i="27"/>
  <c r="J56" i="27"/>
  <c r="J57" i="27"/>
  <c r="J58" i="27"/>
  <c r="J59" i="27"/>
  <c r="J61" i="27"/>
  <c r="J60" i="27"/>
  <c r="J62" i="27"/>
  <c r="J63" i="27"/>
  <c r="J66" i="27"/>
  <c r="I54" i="27"/>
  <c r="I55" i="27"/>
  <c r="I56" i="27"/>
  <c r="I61" i="27"/>
  <c r="I62" i="27"/>
  <c r="I63" i="27"/>
  <c r="I66" i="27"/>
  <c r="H54" i="27"/>
  <c r="H55" i="27"/>
  <c r="H56" i="27"/>
  <c r="H61" i="27"/>
  <c r="H62" i="27"/>
  <c r="H63" i="27"/>
  <c r="H66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4" i="27"/>
  <c r="G52" i="27"/>
  <c r="G53" i="27"/>
  <c r="G55" i="27"/>
  <c r="G56" i="27"/>
  <c r="G57" i="27"/>
  <c r="G58" i="27"/>
  <c r="G59" i="27"/>
  <c r="G61" i="27"/>
  <c r="G60" i="27"/>
  <c r="G62" i="27"/>
  <c r="G63" i="27"/>
  <c r="G66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4" i="27"/>
  <c r="F52" i="27"/>
  <c r="F53" i="27"/>
  <c r="F55" i="27"/>
  <c r="F56" i="27"/>
  <c r="F57" i="27"/>
  <c r="F58" i="27"/>
  <c r="F59" i="27"/>
  <c r="F61" i="27"/>
  <c r="F60" i="27"/>
  <c r="F62" i="27"/>
  <c r="F63" i="27"/>
  <c r="F66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4" i="27"/>
  <c r="E52" i="27"/>
  <c r="E53" i="27"/>
  <c r="E55" i="27"/>
  <c r="E56" i="27"/>
  <c r="E57" i="27"/>
  <c r="E58" i="27"/>
  <c r="E59" i="27"/>
  <c r="E61" i="27"/>
  <c r="E60" i="27"/>
  <c r="E62" i="27"/>
  <c r="E63" i="27"/>
  <c r="E66" i="27"/>
  <c r="AH65" i="27"/>
  <c r="AG65" i="27"/>
  <c r="AF65" i="27"/>
  <c r="AE65" i="27"/>
  <c r="AD65" i="27"/>
  <c r="AC65" i="27"/>
  <c r="AB65" i="27"/>
  <c r="AA65" i="27"/>
  <c r="Z65" i="27"/>
  <c r="Y65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AH64" i="27"/>
  <c r="AG64" i="27"/>
  <c r="AF64" i="27"/>
  <c r="AE64" i="27"/>
  <c r="AD64" i="27"/>
  <c r="AC64" i="27"/>
  <c r="AB64" i="27"/>
  <c r="AA64" i="27"/>
  <c r="Z64" i="27"/>
  <c r="Y64" i="27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G64" i="27"/>
  <c r="F64" i="27"/>
  <c r="E64" i="27"/>
  <c r="K139" i="23"/>
  <c r="K140" i="23"/>
  <c r="K142" i="23"/>
  <c r="N137" i="23"/>
  <c r="K128" i="23"/>
  <c r="K129" i="23"/>
  <c r="K130" i="23"/>
  <c r="K131" i="23"/>
  <c r="K132" i="23"/>
  <c r="K133" i="23"/>
  <c r="K134" i="23"/>
  <c r="J134" i="23"/>
  <c r="I134" i="23"/>
  <c r="H134" i="23"/>
  <c r="G134" i="23"/>
  <c r="F134" i="23"/>
  <c r="N109" i="23"/>
  <c r="I107" i="23"/>
  <c r="P102" i="23"/>
  <c r="P106" i="23"/>
  <c r="I106" i="23"/>
  <c r="M106" i="23"/>
  <c r="M102" i="23"/>
  <c r="E102" i="23"/>
  <c r="AE98" i="23"/>
  <c r="AD98" i="23"/>
  <c r="AC98" i="23"/>
  <c r="AB98" i="23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E81" i="23"/>
  <c r="E82" i="23"/>
  <c r="E83" i="23"/>
  <c r="E84" i="23"/>
  <c r="E85" i="23"/>
  <c r="E86" i="23"/>
  <c r="E87" i="23"/>
  <c r="E88" i="23"/>
  <c r="G79" i="23"/>
  <c r="I78" i="23"/>
  <c r="E77" i="23"/>
  <c r="E73" i="23"/>
  <c r="E71" i="23"/>
  <c r="H71" i="23"/>
  <c r="E69" i="23"/>
  <c r="E68" i="23"/>
  <c r="E66" i="23"/>
  <c r="E63" i="23"/>
  <c r="E61" i="23"/>
  <c r="E59" i="23"/>
  <c r="E55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E51" i="23"/>
  <c r="J51" i="23"/>
  <c r="G51" i="23"/>
  <c r="AG46" i="23"/>
  <c r="AG47" i="23"/>
  <c r="AG48" i="23"/>
  <c r="AF46" i="23"/>
  <c r="AF47" i="23"/>
  <c r="AF48" i="23"/>
  <c r="AE8" i="23"/>
  <c r="AE9" i="23"/>
  <c r="AE10" i="23"/>
  <c r="AE11" i="23"/>
  <c r="AE12" i="23"/>
  <c r="AE13" i="23"/>
  <c r="AE14" i="23"/>
  <c r="AE15" i="23"/>
  <c r="AE16" i="23"/>
  <c r="AE17" i="23"/>
  <c r="AE18" i="23"/>
  <c r="AE19" i="23"/>
  <c r="AE20" i="23"/>
  <c r="AE21" i="23"/>
  <c r="AE22" i="23"/>
  <c r="AE23" i="23"/>
  <c r="AE24" i="23"/>
  <c r="AE25" i="23"/>
  <c r="AE26" i="23"/>
  <c r="AE27" i="23"/>
  <c r="AE28" i="23"/>
  <c r="AE29" i="23"/>
  <c r="AE30" i="23"/>
  <c r="AE31" i="23"/>
  <c r="AE32" i="23"/>
  <c r="AE33" i="23"/>
  <c r="AE34" i="23"/>
  <c r="AE35" i="23"/>
  <c r="AE36" i="23"/>
  <c r="AE37" i="23"/>
  <c r="AE38" i="23"/>
  <c r="AE39" i="23"/>
  <c r="AE40" i="23"/>
  <c r="AE41" i="23"/>
  <c r="AE42" i="23"/>
  <c r="AE43" i="23"/>
  <c r="AE46" i="23"/>
  <c r="AE44" i="23"/>
  <c r="AE45" i="23"/>
  <c r="AE47" i="23"/>
  <c r="AE48" i="23"/>
  <c r="AD46" i="23"/>
  <c r="AD47" i="23"/>
  <c r="AD48" i="23"/>
  <c r="AC46" i="23"/>
  <c r="AC47" i="23"/>
  <c r="AC48" i="23"/>
  <c r="AB8" i="23"/>
  <c r="AB9" i="23"/>
  <c r="AB10" i="23"/>
  <c r="AB11" i="23"/>
  <c r="AB12" i="23"/>
  <c r="AB13" i="23"/>
  <c r="AB14" i="23"/>
  <c r="AB15" i="23"/>
  <c r="AB16" i="23"/>
  <c r="AB17" i="23"/>
  <c r="AB18" i="23"/>
  <c r="AB19" i="23"/>
  <c r="AB20" i="23"/>
  <c r="AB21" i="23"/>
  <c r="AB22" i="23"/>
  <c r="AB23" i="23"/>
  <c r="AB24" i="23"/>
  <c r="AB25" i="23"/>
  <c r="AB26" i="23"/>
  <c r="AB27" i="23"/>
  <c r="AB28" i="23"/>
  <c r="AB29" i="23"/>
  <c r="AB30" i="23"/>
  <c r="AB31" i="23"/>
  <c r="AB32" i="23"/>
  <c r="AB33" i="23"/>
  <c r="AB34" i="23"/>
  <c r="AB35" i="23"/>
  <c r="AB36" i="23"/>
  <c r="AB37" i="23"/>
  <c r="AB38" i="23"/>
  <c r="AB39" i="23"/>
  <c r="AB40" i="23"/>
  <c r="AB41" i="23"/>
  <c r="AB42" i="23"/>
  <c r="AB43" i="23"/>
  <c r="AB46" i="23"/>
  <c r="AB44" i="23"/>
  <c r="AB45" i="23"/>
  <c r="AB47" i="23"/>
  <c r="AB48" i="23"/>
  <c r="AA46" i="23"/>
  <c r="AA47" i="23"/>
  <c r="AA48" i="23"/>
  <c r="Z46" i="23"/>
  <c r="Z47" i="23"/>
  <c r="Z48" i="23"/>
  <c r="Y46" i="23"/>
  <c r="Y47" i="23"/>
  <c r="Y48" i="23"/>
  <c r="X46" i="23"/>
  <c r="X47" i="23"/>
  <c r="X48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6" i="23"/>
  <c r="W44" i="23"/>
  <c r="W45" i="23"/>
  <c r="W47" i="23"/>
  <c r="W48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6" i="23"/>
  <c r="V44" i="23"/>
  <c r="V45" i="23"/>
  <c r="V47" i="23"/>
  <c r="V48" i="23"/>
  <c r="U46" i="23"/>
  <c r="U47" i="23"/>
  <c r="U48" i="23"/>
  <c r="T46" i="23"/>
  <c r="T47" i="23"/>
  <c r="T48" i="23"/>
  <c r="S46" i="23"/>
  <c r="S47" i="23"/>
  <c r="S48" i="23"/>
  <c r="R46" i="23"/>
  <c r="R47" i="23"/>
  <c r="R48" i="23"/>
  <c r="Q46" i="23"/>
  <c r="Q47" i="23"/>
  <c r="Q48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6" i="23"/>
  <c r="P44" i="23"/>
  <c r="P45" i="23"/>
  <c r="P47" i="23"/>
  <c r="P48" i="23"/>
  <c r="O46" i="23"/>
  <c r="O47" i="23"/>
  <c r="O48" i="23"/>
  <c r="N46" i="23"/>
  <c r="N47" i="23"/>
  <c r="N48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6" i="23"/>
  <c r="M44" i="23"/>
  <c r="M45" i="23"/>
  <c r="M47" i="23"/>
  <c r="M48" i="23"/>
  <c r="L46" i="23"/>
  <c r="L47" i="23"/>
  <c r="L48" i="23"/>
  <c r="K46" i="23"/>
  <c r="K47" i="23"/>
  <c r="K48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6" i="23"/>
  <c r="J44" i="23"/>
  <c r="J45" i="23"/>
  <c r="J47" i="23"/>
  <c r="J48" i="23"/>
  <c r="I46" i="23"/>
  <c r="I47" i="23"/>
  <c r="I48" i="23"/>
  <c r="H46" i="23"/>
  <c r="H47" i="23"/>
  <c r="H48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6" i="23"/>
  <c r="G44" i="23"/>
  <c r="G45" i="23"/>
  <c r="G47" i="23"/>
  <c r="G48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6" i="23"/>
  <c r="F44" i="23"/>
  <c r="F45" i="23"/>
  <c r="F47" i="23"/>
  <c r="F48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6" i="23"/>
  <c r="E44" i="23"/>
  <c r="E45" i="23"/>
  <c r="E47" i="23"/>
  <c r="E48" i="23"/>
  <c r="J91" i="25"/>
  <c r="K87" i="25"/>
  <c r="L87" i="25"/>
  <c r="K88" i="25"/>
  <c r="L88" i="25"/>
  <c r="L89" i="25"/>
  <c r="K89" i="25"/>
  <c r="J89" i="25"/>
  <c r="I89" i="25"/>
  <c r="H89" i="25"/>
  <c r="G89" i="25"/>
  <c r="F89" i="25"/>
  <c r="P76" i="25"/>
  <c r="O76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4" i="25"/>
  <c r="N52" i="25"/>
  <c r="N53" i="25"/>
  <c r="N55" i="25"/>
  <c r="N56" i="25"/>
  <c r="N73" i="25"/>
  <c r="AI54" i="25"/>
  <c r="AI55" i="25"/>
  <c r="AI56" i="25"/>
  <c r="AI61" i="25"/>
  <c r="AI62" i="25"/>
  <c r="AI63" i="25"/>
  <c r="AI66" i="25"/>
  <c r="AH54" i="25"/>
  <c r="AH55" i="25"/>
  <c r="AH56" i="25"/>
  <c r="AH61" i="25"/>
  <c r="AH62" i="25"/>
  <c r="AH63" i="25"/>
  <c r="AH66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4" i="25"/>
  <c r="AG52" i="25"/>
  <c r="AG53" i="25"/>
  <c r="AG55" i="25"/>
  <c r="AG56" i="25"/>
  <c r="AG57" i="25"/>
  <c r="AG58" i="25"/>
  <c r="AG59" i="25"/>
  <c r="AG61" i="25"/>
  <c r="AG60" i="25"/>
  <c r="AG62" i="25"/>
  <c r="AG63" i="25"/>
  <c r="AG66" i="25"/>
  <c r="AF54" i="25"/>
  <c r="AF55" i="25"/>
  <c r="AF56" i="25"/>
  <c r="AF61" i="25"/>
  <c r="AF62" i="25"/>
  <c r="AF63" i="25"/>
  <c r="AF66" i="25"/>
  <c r="AE54" i="25"/>
  <c r="AE55" i="25"/>
  <c r="AE56" i="25"/>
  <c r="AE61" i="25"/>
  <c r="AE62" i="25"/>
  <c r="AE63" i="25"/>
  <c r="AE66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4" i="25"/>
  <c r="AD52" i="25"/>
  <c r="AD53" i="25"/>
  <c r="AD55" i="25"/>
  <c r="AD56" i="25"/>
  <c r="AD57" i="25"/>
  <c r="AD58" i="25"/>
  <c r="AD59" i="25"/>
  <c r="AD61" i="25"/>
  <c r="AD60" i="25"/>
  <c r="AD62" i="25"/>
  <c r="AD63" i="25"/>
  <c r="AD66" i="25"/>
  <c r="AC54" i="25"/>
  <c r="AC55" i="25"/>
  <c r="AC56" i="25"/>
  <c r="AC61" i="25"/>
  <c r="AC62" i="25"/>
  <c r="AC63" i="25"/>
  <c r="AC66" i="25"/>
  <c r="AB54" i="25"/>
  <c r="AB55" i="25"/>
  <c r="AB56" i="25"/>
  <c r="AB61" i="25"/>
  <c r="AB62" i="25"/>
  <c r="AB63" i="25"/>
  <c r="AB66" i="25"/>
  <c r="AA54" i="25"/>
  <c r="AA55" i="25"/>
  <c r="AA56" i="25"/>
  <c r="AA61" i="25"/>
  <c r="AA62" i="25"/>
  <c r="AA63" i="25"/>
  <c r="AA66" i="25"/>
  <c r="Z54" i="25"/>
  <c r="Z55" i="25"/>
  <c r="Z56" i="25"/>
  <c r="Z61" i="25"/>
  <c r="Z62" i="25"/>
  <c r="Z63" i="25"/>
  <c r="Z66" i="25"/>
  <c r="Y54" i="25"/>
  <c r="Y55" i="25"/>
  <c r="Y56" i="25"/>
  <c r="Y61" i="25"/>
  <c r="Y62" i="25"/>
  <c r="Y63" i="25"/>
  <c r="Y66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4" i="25"/>
  <c r="X52" i="25"/>
  <c r="X53" i="25"/>
  <c r="X55" i="25"/>
  <c r="X56" i="25"/>
  <c r="X57" i="25"/>
  <c r="X58" i="25"/>
  <c r="X59" i="25"/>
  <c r="X61" i="25"/>
  <c r="X60" i="25"/>
  <c r="X62" i="25"/>
  <c r="X63" i="25"/>
  <c r="X66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4" i="25"/>
  <c r="W52" i="25"/>
  <c r="W53" i="25"/>
  <c r="W55" i="25"/>
  <c r="W56" i="25"/>
  <c r="W57" i="25"/>
  <c r="W58" i="25"/>
  <c r="W59" i="25"/>
  <c r="W61" i="25"/>
  <c r="W60" i="25"/>
  <c r="W62" i="25"/>
  <c r="W63" i="25"/>
  <c r="W66" i="25"/>
  <c r="V54" i="25"/>
  <c r="V55" i="25"/>
  <c r="V56" i="25"/>
  <c r="V61" i="25"/>
  <c r="V62" i="25"/>
  <c r="V63" i="25"/>
  <c r="V66" i="25"/>
  <c r="U54" i="25"/>
  <c r="U55" i="25"/>
  <c r="U56" i="25"/>
  <c r="U61" i="25"/>
  <c r="U62" i="25"/>
  <c r="U63" i="25"/>
  <c r="U66" i="25"/>
  <c r="T54" i="25"/>
  <c r="T55" i="25"/>
  <c r="T56" i="25"/>
  <c r="T61" i="25"/>
  <c r="T62" i="25"/>
  <c r="T63" i="25"/>
  <c r="T66" i="25"/>
  <c r="S54" i="25"/>
  <c r="S55" i="25"/>
  <c r="S56" i="25"/>
  <c r="S61" i="25"/>
  <c r="S62" i="25"/>
  <c r="S63" i="25"/>
  <c r="S66" i="25"/>
  <c r="R54" i="25"/>
  <c r="R55" i="25"/>
  <c r="R56" i="25"/>
  <c r="R61" i="25"/>
  <c r="R62" i="25"/>
  <c r="R63" i="25"/>
  <c r="R66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4" i="25"/>
  <c r="Q52" i="25"/>
  <c r="Q53" i="25"/>
  <c r="Q55" i="25"/>
  <c r="Q56" i="25"/>
  <c r="Q57" i="25"/>
  <c r="Q58" i="25"/>
  <c r="Q59" i="25"/>
  <c r="Q61" i="25"/>
  <c r="Q60" i="25"/>
  <c r="Q62" i="25"/>
  <c r="Q63" i="25"/>
  <c r="Q66" i="25"/>
  <c r="P54" i="25"/>
  <c r="P55" i="25"/>
  <c r="P56" i="25"/>
  <c r="P61" i="25"/>
  <c r="P62" i="25"/>
  <c r="P63" i="25"/>
  <c r="P66" i="25"/>
  <c r="O54" i="25"/>
  <c r="O55" i="25"/>
  <c r="O56" i="25"/>
  <c r="O61" i="25"/>
  <c r="O62" i="25"/>
  <c r="O63" i="25"/>
  <c r="O66" i="25"/>
  <c r="N57" i="25"/>
  <c r="N58" i="25"/>
  <c r="N59" i="25"/>
  <c r="N61" i="25"/>
  <c r="N60" i="25"/>
  <c r="N62" i="25"/>
  <c r="N63" i="25"/>
  <c r="N66" i="25"/>
  <c r="M54" i="25"/>
  <c r="M55" i="25"/>
  <c r="M56" i="25"/>
  <c r="M61" i="25"/>
  <c r="M62" i="25"/>
  <c r="M63" i="25"/>
  <c r="M66" i="25"/>
  <c r="L54" i="25"/>
  <c r="L55" i="25"/>
  <c r="L56" i="25"/>
  <c r="L61" i="25"/>
  <c r="L62" i="25"/>
  <c r="L63" i="25"/>
  <c r="L66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4" i="25"/>
  <c r="K52" i="25"/>
  <c r="K53" i="25"/>
  <c r="K55" i="25"/>
  <c r="K56" i="25"/>
  <c r="K57" i="25"/>
  <c r="K58" i="25"/>
  <c r="K59" i="25"/>
  <c r="K61" i="25"/>
  <c r="K60" i="25"/>
  <c r="K62" i="25"/>
  <c r="K63" i="25"/>
  <c r="K66" i="25"/>
  <c r="J54" i="25"/>
  <c r="J55" i="25"/>
  <c r="J56" i="25"/>
  <c r="J61" i="25"/>
  <c r="J62" i="25"/>
  <c r="J63" i="25"/>
  <c r="J66" i="25"/>
  <c r="I54" i="25"/>
  <c r="I55" i="25"/>
  <c r="I56" i="25"/>
  <c r="I61" i="25"/>
  <c r="I62" i="25"/>
  <c r="I63" i="25"/>
  <c r="I66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4" i="25"/>
  <c r="H52" i="25"/>
  <c r="H53" i="25"/>
  <c r="H55" i="25"/>
  <c r="H56" i="25"/>
  <c r="H57" i="25"/>
  <c r="H58" i="25"/>
  <c r="H59" i="25"/>
  <c r="H61" i="25"/>
  <c r="H60" i="25"/>
  <c r="H62" i="25"/>
  <c r="H63" i="25"/>
  <c r="H66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4" i="25"/>
  <c r="G52" i="25"/>
  <c r="G53" i="25"/>
  <c r="G55" i="25"/>
  <c r="G56" i="25"/>
  <c r="G57" i="25"/>
  <c r="G58" i="25"/>
  <c r="G59" i="25"/>
  <c r="G61" i="25"/>
  <c r="G60" i="25"/>
  <c r="G62" i="25"/>
  <c r="G63" i="25"/>
  <c r="G66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4" i="25"/>
  <c r="F52" i="25"/>
  <c r="F53" i="25"/>
  <c r="F55" i="25"/>
  <c r="F56" i="25"/>
  <c r="F57" i="25"/>
  <c r="F58" i="25"/>
  <c r="F59" i="25"/>
  <c r="F61" i="25"/>
  <c r="F60" i="25"/>
  <c r="F62" i="25"/>
  <c r="F63" i="25"/>
  <c r="F66" i="25"/>
  <c r="AI65" i="25"/>
  <c r="AH65" i="25"/>
  <c r="AG65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AI64" i="25"/>
  <c r="AH64" i="25"/>
  <c r="AG64" i="25"/>
  <c r="AF64" i="25"/>
  <c r="AE64" i="25"/>
  <c r="AD64" i="25"/>
  <c r="AC64" i="25"/>
  <c r="AB64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A9" i="25"/>
</calcChain>
</file>

<file path=xl/sharedStrings.xml><?xml version="1.0" encoding="utf-8"?>
<sst xmlns="http://schemas.openxmlformats.org/spreadsheetml/2006/main" count="599" uniqueCount="161">
  <si>
    <t>拟 征 占 (用) 土 地 分 类 权 属 地 类 面 积 汇 总 表 （2018年）</t>
  </si>
  <si>
    <t>项目名称：湛江环城高速南三岛大桥（坡头至南三岛段）建设项目用地</t>
  </si>
  <si>
    <t>项目所在地：坡头区、吴川市</t>
  </si>
  <si>
    <t>单位：公顷</t>
  </si>
  <si>
    <t>行政区</t>
  </si>
  <si>
    <t>序号</t>
  </si>
  <si>
    <t>权属单位</t>
  </si>
  <si>
    <t>权属类别</t>
  </si>
  <si>
    <t>总计</t>
  </si>
  <si>
    <t>农用地</t>
  </si>
  <si>
    <t>建设用地</t>
  </si>
  <si>
    <t>未利用地</t>
  </si>
  <si>
    <t>合计</t>
  </si>
  <si>
    <t>耕地</t>
  </si>
  <si>
    <t>园地</t>
  </si>
  <si>
    <t>林地</t>
  </si>
  <si>
    <t>水域及水利设施用地</t>
  </si>
  <si>
    <t>农村道路</t>
  </si>
  <si>
    <t>田坎</t>
  </si>
  <si>
    <t>设施农用地</t>
  </si>
  <si>
    <t>住宅用地</t>
  </si>
  <si>
    <t>公路用地</t>
  </si>
  <si>
    <t>风景名胜设施用地</t>
  </si>
  <si>
    <t>水工建筑物用地</t>
  </si>
  <si>
    <t>草地</t>
  </si>
  <si>
    <t>盐碱地</t>
  </si>
  <si>
    <t>小计</t>
  </si>
  <si>
    <t>水田</t>
  </si>
  <si>
    <t>旱地</t>
  </si>
  <si>
    <t>果园</t>
  </si>
  <si>
    <t>其他园地</t>
  </si>
  <si>
    <t>有林地</t>
  </si>
  <si>
    <t>其他林地</t>
  </si>
  <si>
    <t>坑塘水面</t>
  </si>
  <si>
    <t>沟渠</t>
  </si>
  <si>
    <t>城镇住宅用地</t>
  </si>
  <si>
    <t>农村宅基地</t>
  </si>
  <si>
    <t>其他草地</t>
  </si>
  <si>
    <t>沿海滩涂</t>
  </si>
  <si>
    <t>河流水面</t>
  </si>
  <si>
    <t>坡头区</t>
  </si>
  <si>
    <t>广东省湛江市坡头区坡头镇博立村九头岭经济合作社</t>
  </si>
  <si>
    <t>集体</t>
  </si>
  <si>
    <t>广东省湛江市坡头区坡头镇博立经济联合社</t>
  </si>
  <si>
    <t>广东省湛江市坡头区坡头镇博立村博一经济合作社</t>
  </si>
  <si>
    <t>广东省湛江市坡头区坡头镇博立村博二、五经济合作社</t>
  </si>
  <si>
    <t>广东省湛江市坡头区坡头镇博立村博三经济合作社</t>
  </si>
  <si>
    <t>广东省湛江市坡头区坡头镇博立村博四、七、大宗岭经济合作社</t>
  </si>
  <si>
    <t>广东省湛江市坡头区坡头镇博立村黄园西经济合作社</t>
  </si>
  <si>
    <t>广东省湛江市坡头区坡头镇博立村黄园东经济合作社</t>
  </si>
  <si>
    <t>广东省湛江市坡头区坡头镇博立村博中、南、北经济合作社</t>
  </si>
  <si>
    <t>广东省湛江市坡头区坡头镇博立村梁桃经济合作社</t>
  </si>
  <si>
    <t>广东省湛江市坡头区坡头镇博立村南边山经济合作社</t>
  </si>
  <si>
    <t>广东省湛江市坡头区坡头镇博立村浦头经济合作社</t>
  </si>
  <si>
    <t>广东省湛江市坡头区坡头镇博立村五家乡经济合作社</t>
  </si>
  <si>
    <t>广东省湛江市坡头区坡头镇博立村朱衣经济合作社</t>
  </si>
  <si>
    <t>广东省湛江市坡头区坡头镇岑霞村岑霞经济合作社</t>
  </si>
  <si>
    <t>广东省湛江市坡头区坡头镇岑霞村伏波经济合作社</t>
  </si>
  <si>
    <t>广东省湛江市坡头区坡头镇岑霞村上高岭经济合作社</t>
  </si>
  <si>
    <t>广东省湛江市坡头区坡头镇岑霞村埇尾东经济合作社</t>
  </si>
  <si>
    <t>住宿区变化后两个权属变面积地类</t>
  </si>
  <si>
    <t>广东省湛江市坡头区坡头镇高山村黑坭埇经济合作社</t>
  </si>
  <si>
    <t>广东省湛江市坡头区坡头镇民有村旧村经济合作社</t>
  </si>
  <si>
    <t>变化18.2263加水利局的0.0201</t>
  </si>
  <si>
    <t>广东省湛江市坡头区坡头镇民有村下岭经济合作社</t>
  </si>
  <si>
    <t>变化</t>
  </si>
  <si>
    <t>广东省湛江市坡头区坡头镇前进村大坡经济合作社</t>
  </si>
  <si>
    <t>广东省湛江市坡头区坡头镇前进村山竹沟西经济合作社</t>
  </si>
  <si>
    <t>广东省湛江市坡头区坡头镇塘博村袁北经济合作社</t>
  </si>
  <si>
    <t>广东省湛江市坡头区坡头镇塘博村袁村经济合作社</t>
  </si>
  <si>
    <t>广东省湛江市坡头区坡头镇五合村垌尾经济合作社</t>
  </si>
  <si>
    <t>广东省湛江市坡头区坡头镇五合村珊园经济合作社</t>
  </si>
  <si>
    <t>广东省湛江市坡头区坡头镇前进经济联合社</t>
  </si>
  <si>
    <t>广东省湛江市坡头区坡头镇五合经济联合社</t>
  </si>
  <si>
    <t>广东省湛江市坡头区坡头镇塘博经济联合社</t>
  </si>
  <si>
    <t>广东省湛江市坡头区坡头镇塘博村袁南经济合作社</t>
  </si>
  <si>
    <t>广东省湛江市坡头区坡头镇民有经济联合社</t>
  </si>
  <si>
    <t>广东省湛江市坡头区坡头镇岑霞经济联合社</t>
  </si>
  <si>
    <t>广东省湛江市坡头区坡头镇岑霞村林屋塘经济合作社</t>
  </si>
  <si>
    <t>广东省湛江市坡头区坡头镇岑霞村埇尾西经济合作社</t>
  </si>
  <si>
    <t>广东省湛江市坡头区坡头镇五合村新屋北经济合作社</t>
  </si>
  <si>
    <t>广东省湛江市坡头区南三镇南滘村南中经济合作社</t>
  </si>
  <si>
    <t>广东省湛江市坡头区南三镇南米村围岭经济合作社</t>
  </si>
  <si>
    <t>广东省湛江市坡头区南三镇南米村竹根经济合作社</t>
  </si>
  <si>
    <t>广东省湛江市坡头区南三镇南米村砖窑经济合作社</t>
  </si>
  <si>
    <t>广东省湛江市坡头区南三镇田头村岭脚经济合作社</t>
  </si>
  <si>
    <t>广东省湛江市坡头区南三镇田头村谭村经济合作社</t>
  </si>
  <si>
    <t>广东省湛江市坡头区南三镇田头村田头经济合作社</t>
  </si>
  <si>
    <t>广东省湛江市坡头区南三镇经济联合总社</t>
  </si>
  <si>
    <t>湛江市甘村水库管理所</t>
  </si>
  <si>
    <t>国有</t>
  </si>
  <si>
    <t>变化减少0.0037水田</t>
  </si>
  <si>
    <t>湛江市坡头区交通运输局</t>
  </si>
  <si>
    <t>坡头区集体合计</t>
  </si>
  <si>
    <t>坡头区国有合计</t>
  </si>
  <si>
    <t>坡头区总计</t>
  </si>
  <si>
    <t>吴川市</t>
  </si>
  <si>
    <t>黄坡镇里屋村西坡经济合作社</t>
  </si>
  <si>
    <t>黄坡镇里屋村新塘经济合作社</t>
  </si>
  <si>
    <t>黄坡镇林屋村符屋经济合作社</t>
  </si>
  <si>
    <t>吴川林场</t>
  </si>
  <si>
    <t>吴川市集体合计</t>
  </si>
  <si>
    <t>吴川市国有合计</t>
  </si>
  <si>
    <t>吴川市总计</t>
  </si>
  <si>
    <t>全段集体合计</t>
  </si>
  <si>
    <t>全段国有合计</t>
  </si>
  <si>
    <t>全段总计</t>
  </si>
  <si>
    <t>填报单位:湛江市不动产调查规划测绘院</t>
  </si>
  <si>
    <t>填表人:黄康莉</t>
  </si>
  <si>
    <t>审核人:李家全</t>
  </si>
  <si>
    <r>
      <rPr>
        <sz val="9"/>
        <rFont val="宋体"/>
        <charset val="134"/>
      </rPr>
      <t>填报时间:2019年11月15</t>
    </r>
    <r>
      <rPr>
        <sz val="9"/>
        <rFont val="宋体"/>
        <charset val="134"/>
        <scheme val="minor"/>
      </rPr>
      <t>日</t>
    </r>
  </si>
  <si>
    <t>坡头区水利局</t>
  </si>
  <si>
    <t>湛江市坡头区坡头镇岑霞村伏波经济合作社</t>
  </si>
  <si>
    <t>湛江市坡头区坡头镇民有村下岭经济合作社</t>
  </si>
  <si>
    <t>湛江市公路局</t>
  </si>
  <si>
    <t>湛江市坡头区坡头镇塘博村袁北经济合作社</t>
  </si>
  <si>
    <t>湛江市坡头区坡头镇塘博村袁村经济合作社</t>
  </si>
  <si>
    <t>与以住宿区挪之前的相差</t>
  </si>
  <si>
    <t>湛江市坡头区坡头镇民有村旧村经济合作社</t>
  </si>
  <si>
    <t>1平方相差是明有的建设用地变化造成的</t>
  </si>
  <si>
    <t>拟 征 占 (用) 土 地 分 类 权 属 地 类 面 积 汇 总 表 （报批地类）</t>
  </si>
  <si>
    <t>项目名称：湛江环城高速南三岛大桥（坡头至南三岛段）（坡头段）</t>
  </si>
  <si>
    <t>项目所在地：坡头区</t>
  </si>
  <si>
    <t>减</t>
  </si>
  <si>
    <t>先减后加</t>
  </si>
  <si>
    <t>加</t>
  </si>
  <si>
    <t>单项</t>
  </si>
  <si>
    <t>集体合计</t>
  </si>
  <si>
    <t>国有合计</t>
  </si>
  <si>
    <t>审核人:李坚策</t>
  </si>
  <si>
    <r>
      <rPr>
        <sz val="9"/>
        <color indexed="8"/>
        <rFont val="宋体"/>
        <charset val="134"/>
      </rPr>
      <t>填报时间:2019年11月12</t>
    </r>
    <r>
      <rPr>
        <sz val="9"/>
        <color theme="1"/>
        <rFont val="宋体"/>
        <charset val="134"/>
        <scheme val="minor"/>
      </rPr>
      <t>日</t>
    </r>
  </si>
  <si>
    <t>不涉及到恢复</t>
  </si>
  <si>
    <t>广东省湛江市坡头区坡头镇民有经济联合社、广东省湛江市坡头区坡头镇岑霞经济联合社</t>
  </si>
  <si>
    <t xml:space="preserve">2.5903 </t>
  </si>
  <si>
    <t>广东省湛江市坡头区坡头镇五合经济联合社、广东省湛江市坡头区坡头镇塘博经济联合社</t>
  </si>
  <si>
    <t xml:space="preserve">1.9001 </t>
  </si>
  <si>
    <t>广东省湛江市坡头区坡头镇前进经济联合社、广东省湛江市坡头区坡头镇博立经济联合社</t>
  </si>
  <si>
    <t xml:space="preserve">0.0546 </t>
  </si>
  <si>
    <t>共有分开的</t>
  </si>
  <si>
    <t>湛江市坡头区坡头镇博立村南边山；五家乡经济合作社</t>
  </si>
  <si>
    <t>湛江市坡头区坡头镇博立村南边山经济合作社</t>
  </si>
  <si>
    <t>湛江市坡头区坡头镇博立村五家乡经济合作社</t>
  </si>
  <si>
    <t>原有</t>
  </si>
  <si>
    <t>7个权属</t>
  </si>
  <si>
    <t>湛江市坡头区坡头镇博立村博一；博二；五；博三；博四；七；大宗岭；博六；博中；南；北经济合作社</t>
  </si>
  <si>
    <t>湛江市坡头区坡头镇博立村博一；博二、五；博三；博四、七、大宗岭；博中、南、北；黄园东；黄园西经济合作社</t>
  </si>
  <si>
    <t>广东省湛江市坡头区坡头镇博立村博四、七、大宗经济合作社</t>
  </si>
  <si>
    <t>变更前</t>
  </si>
  <si>
    <t>变更后</t>
  </si>
  <si>
    <t>变更年份</t>
  </si>
  <si>
    <t>湛江市坡头区坡头镇五合村珊园经济合作社</t>
  </si>
  <si>
    <t>村</t>
  </si>
  <si>
    <t>线状地物</t>
  </si>
  <si>
    <t>风景名胜及特殊用地</t>
  </si>
  <si>
    <t>村庄</t>
  </si>
  <si>
    <t>夹流</t>
  </si>
  <si>
    <t>湛江市坡头区坡头镇博立村九头岭经济合作社</t>
  </si>
  <si>
    <t>正确</t>
  </si>
  <si>
    <t>总面积</t>
  </si>
  <si>
    <t>错误给了以下</t>
  </si>
  <si>
    <t>填报时间:2019年11月15日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</si>
</sst>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0_ "/>
    <numFmt numFmtId="179" formatCode="0.0000_);[Red]\(0.0000\)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Tahoma"/>
      <family val="2"/>
    </font>
    <font>
      <sz val="9"/>
      <name val="Tahoma"/>
      <family val="2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FA7D00"/>
      <name val="Tahoma"/>
      <family val="2"/>
    </font>
    <font>
      <sz val="11"/>
      <color rgb="FF006100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1"/>
      <color rgb="FFFF00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b/>
      <sz val="15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rgb="FFFA7D00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indexed="8"/>
      <name val="Tahoma"/>
      <family val="2"/>
    </font>
    <font>
      <sz val="11"/>
      <color rgb="FF9C0006"/>
      <name val="Tahoma"/>
      <family val="2"/>
    </font>
    <font>
      <sz val="11"/>
      <color rgb="FF3F3F76"/>
      <name val="Tahoma"/>
      <family val="2"/>
    </font>
    <font>
      <sz val="9"/>
      <name val="宋体"/>
      <family val="3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2015"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2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5" fillId="37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6" fillId="35" borderId="11" applyNumberForma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21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  <xf numFmtId="0" fontId="34" fillId="22" borderId="13" applyNumberFormat="0" applyFont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1214" applyFont="1" applyFill="1"/>
    <xf numFmtId="0" fontId="3" fillId="0" borderId="0" xfId="1214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21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214" applyFont="1" applyFill="1" applyAlignment="1">
      <alignment horizontal="left" vertical="center"/>
    </xf>
    <xf numFmtId="0" fontId="7" fillId="0" borderId="0" xfId="121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214" applyNumberFormat="1" applyFont="1" applyFill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4" fillId="0" borderId="1" xfId="1214" applyNumberFormat="1" applyFont="1" applyFill="1" applyBorder="1" applyAlignment="1">
      <alignment horizontal="center" vertical="center" wrapText="1"/>
    </xf>
    <xf numFmtId="179" fontId="4" fillId="0" borderId="1" xfId="121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4" fillId="2" borderId="4" xfId="1214" applyNumberFormat="1" applyFont="1" applyFill="1" applyBorder="1" applyAlignment="1">
      <alignment horizontal="center" vertical="center" wrapText="1"/>
    </xf>
    <xf numFmtId="179" fontId="4" fillId="2" borderId="1" xfId="121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21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1214" applyNumberFormat="1" applyFont="1" applyFill="1" applyAlignment="1">
      <alignment horizontal="center" vertical="center" wrapText="1"/>
    </xf>
    <xf numFmtId="179" fontId="4" fillId="0" borderId="1" xfId="1214" applyNumberFormat="1" applyFont="1" applyFill="1" applyBorder="1" applyAlignment="1">
      <alignment horizontal="center" vertical="center" wrapText="1"/>
    </xf>
    <xf numFmtId="0" fontId="5" fillId="0" borderId="0" xfId="1214" applyNumberFormat="1" applyFont="1" applyFill="1" applyBorder="1" applyAlignment="1" applyProtection="1">
      <alignment vertical="center" wrapText="1"/>
      <protection locked="0"/>
    </xf>
    <xf numFmtId="179" fontId="10" fillId="0" borderId="0" xfId="1214" applyNumberFormat="1" applyFont="1" applyFill="1" applyBorder="1" applyAlignment="1">
      <alignment vertical="center" wrapText="1"/>
    </xf>
    <xf numFmtId="0" fontId="1" fillId="2" borderId="0" xfId="1214" applyFont="1" applyFill="1"/>
    <xf numFmtId="178" fontId="11" fillId="2" borderId="0" xfId="1217" applyNumberFormat="1" applyFont="1" applyFill="1">
      <alignment vertical="center"/>
    </xf>
    <xf numFmtId="179" fontId="3" fillId="2" borderId="0" xfId="1214" applyNumberFormat="1" applyFont="1" applyFill="1" applyAlignment="1">
      <alignment horizontal="center" vertical="center" wrapText="1"/>
    </xf>
    <xf numFmtId="178" fontId="11" fillId="0" borderId="0" xfId="1217" applyNumberFormat="1" applyFont="1" applyFill="1">
      <alignment vertical="center"/>
    </xf>
    <xf numFmtId="179" fontId="3" fillId="0" borderId="0" xfId="1214" applyNumberFormat="1" applyFont="1" applyFill="1" applyAlignment="1">
      <alignment horizontal="center" vertical="center" wrapText="1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1214" applyNumberFormat="1" applyFont="1" applyFill="1" applyBorder="1" applyAlignment="1">
      <alignment horizontal="center" vertical="center" wrapText="1"/>
    </xf>
    <xf numFmtId="179" fontId="4" fillId="0" borderId="0" xfId="1214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0" applyNumberFormat="1" applyFont="1" applyFill="1">
      <alignment vertical="center"/>
    </xf>
    <xf numFmtId="179" fontId="1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1214" applyFont="1" applyFill="1"/>
    <xf numFmtId="178" fontId="12" fillId="0" borderId="0" xfId="1217" applyNumberFormat="1" applyFont="1" applyFill="1">
      <alignment vertical="center"/>
    </xf>
    <xf numFmtId="179" fontId="4" fillId="0" borderId="0" xfId="1214" applyNumberFormat="1" applyFont="1" applyFill="1" applyAlignment="1">
      <alignment horizontal="center" vertical="center" wrapText="1"/>
    </xf>
    <xf numFmtId="0" fontId="1" fillId="3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5" borderId="0" xfId="0" applyFont="1" applyFill="1">
      <alignment vertical="center"/>
    </xf>
    <xf numFmtId="178" fontId="6" fillId="3" borderId="0" xfId="0" applyNumberFormat="1" applyFont="1" applyFill="1">
      <alignment vertical="center"/>
    </xf>
    <xf numFmtId="0" fontId="4" fillId="3" borderId="1" xfId="1214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vertical="center" wrapText="1"/>
    </xf>
    <xf numFmtId="178" fontId="14" fillId="3" borderId="0" xfId="0" applyNumberFormat="1" applyFont="1" applyFill="1">
      <alignment vertical="center"/>
    </xf>
    <xf numFmtId="0" fontId="15" fillId="3" borderId="1" xfId="1214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79" fontId="16" fillId="3" borderId="1" xfId="0" applyNumberFormat="1" applyFont="1" applyFill="1" applyBorder="1" applyAlignment="1">
      <alignment horizontal="center" vertical="center"/>
    </xf>
    <xf numFmtId="178" fontId="6" fillId="4" borderId="0" xfId="0" applyNumberFormat="1" applyFont="1" applyFill="1">
      <alignment vertical="center"/>
    </xf>
    <xf numFmtId="0" fontId="4" fillId="4" borderId="1" xfId="1214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3" borderId="0" xfId="0" applyFont="1" applyFill="1">
      <alignment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2" fillId="4" borderId="1" xfId="0" applyFont="1" applyFill="1" applyBorder="1">
      <alignment vertical="center"/>
    </xf>
    <xf numFmtId="178" fontId="1" fillId="0" borderId="0" xfId="0" applyNumberFormat="1" applyFont="1" applyFill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179" fontId="4" fillId="3" borderId="1" xfId="121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>
      <alignment vertical="center"/>
    </xf>
    <xf numFmtId="179" fontId="2" fillId="3" borderId="1" xfId="0" applyNumberFormat="1" applyFont="1" applyFill="1" applyBorder="1">
      <alignment vertical="center"/>
    </xf>
    <xf numFmtId="179" fontId="15" fillId="3" borderId="1" xfId="1214" applyNumberFormat="1" applyFont="1" applyFill="1" applyBorder="1" applyAlignment="1" applyProtection="1">
      <alignment horizontal="center" vertical="center" wrapText="1"/>
      <protection locked="0"/>
    </xf>
    <xf numFmtId="179" fontId="4" fillId="4" borderId="1" xfId="1214" applyNumberFormat="1" applyFont="1" applyFill="1" applyBorder="1" applyAlignment="1" applyProtection="1">
      <alignment horizontal="center" vertical="center" wrapText="1"/>
      <protection locked="0"/>
    </xf>
    <xf numFmtId="179" fontId="2" fillId="3" borderId="1" xfId="0" applyNumberFormat="1" applyFont="1" applyFill="1" applyBorder="1" applyAlignment="1">
      <alignment horizontal="center" vertical="center" wrapText="1"/>
    </xf>
    <xf numFmtId="179" fontId="2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 applyProtection="1">
      <alignment vertical="center"/>
      <protection locked="0"/>
    </xf>
    <xf numFmtId="0" fontId="13" fillId="5" borderId="1" xfId="0" applyFont="1" applyFill="1" applyBorder="1">
      <alignment vertical="center"/>
    </xf>
    <xf numFmtId="0" fontId="13" fillId="5" borderId="0" xfId="0" applyFont="1" applyFill="1">
      <alignment vertical="center"/>
    </xf>
    <xf numFmtId="179" fontId="2" fillId="3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4" fillId="0" borderId="1" xfId="1214" applyNumberFormat="1" applyFont="1" applyFill="1" applyBorder="1" applyAlignment="1">
      <alignment vertical="center" wrapText="1"/>
    </xf>
    <xf numFmtId="179" fontId="16" fillId="3" borderId="1" xfId="0" applyNumberFormat="1" applyFont="1" applyFill="1" applyBorder="1" applyAlignment="1">
      <alignment vertical="center"/>
    </xf>
    <xf numFmtId="179" fontId="15" fillId="3" borderId="1" xfId="1214" applyNumberFormat="1" applyFont="1" applyFill="1" applyBorder="1" applyAlignment="1">
      <alignment vertical="center" wrapText="1"/>
    </xf>
    <xf numFmtId="179" fontId="2" fillId="4" borderId="1" xfId="0" applyNumberFormat="1" applyFont="1" applyFill="1" applyBorder="1" applyAlignment="1">
      <alignment vertical="center"/>
    </xf>
    <xf numFmtId="179" fontId="4" fillId="4" borderId="1" xfId="1214" applyNumberFormat="1" applyFont="1" applyFill="1" applyBorder="1" applyAlignment="1">
      <alignment vertical="center" wrapText="1"/>
    </xf>
    <xf numFmtId="179" fontId="4" fillId="0" borderId="1" xfId="1214" applyNumberFormat="1" applyFont="1" applyFill="1" applyBorder="1" applyAlignment="1" applyProtection="1">
      <alignment vertical="center" wrapText="1"/>
      <protection locked="0"/>
    </xf>
    <xf numFmtId="179" fontId="4" fillId="3" borderId="1" xfId="1214" applyNumberFormat="1" applyFont="1" applyFill="1" applyBorder="1" applyAlignment="1">
      <alignment vertical="center" wrapText="1"/>
    </xf>
    <xf numFmtId="179" fontId="4" fillId="3" borderId="1" xfId="1214" applyNumberFormat="1" applyFont="1" applyFill="1" applyBorder="1" applyAlignment="1">
      <alignment horizontal="center" vertical="center" wrapText="1"/>
    </xf>
    <xf numFmtId="0" fontId="1" fillId="3" borderId="0" xfId="1214" applyFont="1" applyFill="1"/>
    <xf numFmtId="0" fontId="1" fillId="4" borderId="0" xfId="1214" applyFont="1" applyFill="1"/>
    <xf numFmtId="0" fontId="17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6" borderId="1" xfId="0" applyFont="1" applyFill="1" applyBorder="1">
      <alignment vertical="center"/>
    </xf>
    <xf numFmtId="179" fontId="2" fillId="6" borderId="1" xfId="0" applyNumberFormat="1" applyFont="1" applyFill="1" applyBorder="1">
      <alignment vertical="center"/>
    </xf>
    <xf numFmtId="179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5" fillId="2" borderId="1" xfId="1214" applyNumberFormat="1" applyFont="1" applyFill="1" applyBorder="1" applyAlignment="1" applyProtection="1">
      <alignment horizontal="center" vertical="center" wrapText="1"/>
      <protection locked="0"/>
    </xf>
    <xf numFmtId="178" fontId="16" fillId="2" borderId="1" xfId="0" applyNumberFormat="1" applyFont="1" applyFill="1" applyBorder="1" applyAlignment="1">
      <alignment horizontal="center" vertical="center"/>
    </xf>
    <xf numFmtId="0" fontId="4" fillId="2" borderId="0" xfId="1214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>
      <alignment vertical="center"/>
    </xf>
    <xf numFmtId="179" fontId="1" fillId="2" borderId="1" xfId="0" applyNumberFormat="1" applyFont="1" applyFill="1" applyBorder="1">
      <alignment vertical="center"/>
    </xf>
    <xf numFmtId="0" fontId="1" fillId="6" borderId="0" xfId="0" applyFont="1" applyFill="1">
      <alignment vertical="center"/>
    </xf>
    <xf numFmtId="0" fontId="1" fillId="0" borderId="1" xfId="0" applyFont="1" applyFill="1" applyBorder="1">
      <alignment vertical="center"/>
    </xf>
    <xf numFmtId="179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6" borderId="1" xfId="0" applyNumberFormat="1" applyFont="1" applyFill="1" applyBorder="1">
      <alignment vertical="center"/>
    </xf>
    <xf numFmtId="0" fontId="1" fillId="6" borderId="1" xfId="0" applyFont="1" applyFill="1" applyBorder="1">
      <alignment vertical="center"/>
    </xf>
    <xf numFmtId="178" fontId="16" fillId="2" borderId="6" xfId="0" applyNumberFormat="1" applyFont="1" applyFill="1" applyBorder="1" applyAlignment="1">
      <alignment horizontal="center" vertical="center"/>
    </xf>
    <xf numFmtId="179" fontId="4" fillId="2" borderId="1" xfId="1214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Border="1" applyAlignment="1">
      <alignment horizontal="center" vertical="center"/>
    </xf>
    <xf numFmtId="179" fontId="4" fillId="2" borderId="0" xfId="1214" applyNumberFormat="1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0" fontId="7" fillId="0" borderId="8" xfId="1214" applyNumberFormat="1" applyFont="1" applyFill="1" applyBorder="1" applyAlignment="1">
      <alignment horizontal="center" vertical="center"/>
    </xf>
    <xf numFmtId="0" fontId="7" fillId="0" borderId="8" xfId="1214" applyNumberFormat="1" applyFont="1" applyFill="1" applyBorder="1" applyAlignment="1">
      <alignment horizontal="right" vertical="center" wrapText="1"/>
    </xf>
    <xf numFmtId="179" fontId="8" fillId="0" borderId="1" xfId="1214" applyNumberFormat="1" applyFont="1" applyFill="1" applyBorder="1" applyAlignment="1" applyProtection="1">
      <alignment horizontal="center" vertical="center" wrapText="1"/>
      <protection locked="0"/>
    </xf>
    <xf numFmtId="179" fontId="8" fillId="0" borderId="4" xfId="1214" applyNumberFormat="1" applyFont="1" applyFill="1" applyBorder="1" applyAlignment="1" applyProtection="1">
      <alignment horizontal="center" vertical="center" wrapText="1"/>
      <protection locked="0"/>
    </xf>
    <xf numFmtId="179" fontId="8" fillId="0" borderId="5" xfId="1214" applyNumberFormat="1" applyFont="1" applyFill="1" applyBorder="1" applyAlignment="1" applyProtection="1">
      <alignment horizontal="center" vertical="center" wrapText="1"/>
      <protection locked="0"/>
    </xf>
    <xf numFmtId="179" fontId="8" fillId="0" borderId="6" xfId="1214" applyNumberFormat="1" applyFont="1" applyFill="1" applyBorder="1" applyAlignment="1" applyProtection="1">
      <alignment horizontal="center" vertical="center" wrapText="1"/>
      <protection locked="0"/>
    </xf>
    <xf numFmtId="179" fontId="8" fillId="0" borderId="1" xfId="1214" applyNumberFormat="1" applyFont="1" applyFill="1" applyBorder="1" applyAlignment="1">
      <alignment horizontal="center" vertical="center" wrapText="1"/>
    </xf>
    <xf numFmtId="179" fontId="4" fillId="0" borderId="1" xfId="1214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1214" applyNumberFormat="1" applyFont="1" applyFill="1" applyBorder="1" applyAlignment="1">
      <alignment horizontal="center" vertical="center" wrapText="1"/>
    </xf>
    <xf numFmtId="0" fontId="4" fillId="0" borderId="1" xfId="1214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4" fillId="0" borderId="2" xfId="1214" applyNumberFormat="1" applyFont="1" applyFill="1" applyBorder="1" applyAlignment="1" applyProtection="1">
      <alignment horizontal="center" vertical="center" wrapText="1"/>
      <protection locked="0"/>
    </xf>
    <xf numFmtId="179" fontId="4" fillId="0" borderId="7" xfId="121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21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21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1214" applyNumberFormat="1" applyFont="1" applyFill="1" applyBorder="1" applyAlignment="1">
      <alignment horizontal="right" vertical="center" wrapText="1"/>
    </xf>
    <xf numFmtId="0" fontId="4" fillId="2" borderId="1" xfId="1214" applyNumberFormat="1" applyFont="1" applyFill="1" applyBorder="1" applyAlignment="1">
      <alignment horizontal="center" vertical="center" wrapText="1"/>
    </xf>
    <xf numFmtId="0" fontId="4" fillId="2" borderId="4" xfId="1214" applyNumberFormat="1" applyFont="1" applyFill="1" applyBorder="1" applyAlignment="1">
      <alignment horizontal="center" vertical="center" wrapText="1"/>
    </xf>
    <xf numFmtId="0" fontId="4" fillId="2" borderId="5" xfId="1214" applyNumberFormat="1" applyFont="1" applyFill="1" applyBorder="1" applyAlignment="1">
      <alignment horizontal="center" vertical="center" wrapText="1"/>
    </xf>
    <xf numFmtId="0" fontId="4" fillId="2" borderId="6" xfId="1214" applyNumberFormat="1" applyFont="1" applyFill="1" applyBorder="1" applyAlignment="1">
      <alignment horizontal="center" vertical="center" wrapText="1"/>
    </xf>
    <xf numFmtId="0" fontId="4" fillId="0" borderId="4" xfId="1214" applyNumberFormat="1" applyFont="1" applyFill="1" applyBorder="1" applyAlignment="1">
      <alignment horizontal="center" vertical="center" wrapText="1"/>
    </xf>
    <xf numFmtId="0" fontId="4" fillId="0" borderId="5" xfId="1214" applyNumberFormat="1" applyFont="1" applyFill="1" applyBorder="1" applyAlignment="1">
      <alignment horizontal="center" vertical="center" wrapText="1"/>
    </xf>
    <xf numFmtId="0" fontId="4" fillId="0" borderId="6" xfId="1214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</cellXfs>
  <cellStyles count="2015">
    <cellStyle name="20% - 强调文字颜色 1 10" xfId="157"/>
    <cellStyle name="20% - 强调文字颜色 1 11" xfId="27"/>
    <cellStyle name="20% - 强调文字颜色 1 12" xfId="164"/>
    <cellStyle name="20% - 强调文字颜色 1 13" xfId="123"/>
    <cellStyle name="20% - 强调文字颜色 1 14" xfId="131"/>
    <cellStyle name="20% - 强调文字颜色 1 15" xfId="8"/>
    <cellStyle name="20% - 强调文字颜色 1 16" xfId="149"/>
    <cellStyle name="20% - 强调文字颜色 1 17" xfId="114"/>
    <cellStyle name="20% - 强调文字颜色 1 18" xfId="105"/>
    <cellStyle name="20% - 强调文字颜色 1 19" xfId="141"/>
    <cellStyle name="20% - 强调文字颜色 1 2" xfId="11"/>
    <cellStyle name="20% - 强调文字颜色 1 20" xfId="7"/>
    <cellStyle name="20% - 强调文字颜色 1 21" xfId="148"/>
    <cellStyle name="20% - 强调文字颜色 1 22" xfId="113"/>
    <cellStyle name="20% - 强调文字颜色 1 23" xfId="104"/>
    <cellStyle name="20% - 强调文字颜色 1 24" xfId="140"/>
    <cellStyle name="20% - 强调文字颜色 1 25" xfId="172"/>
    <cellStyle name="20% - 强调文字颜色 1 26" xfId="180"/>
    <cellStyle name="20% - 强调文字颜色 1 27" xfId="188"/>
    <cellStyle name="20% - 强调文字颜色 1 28" xfId="195"/>
    <cellStyle name="20% - 强调文字颜色 1 29" xfId="201"/>
    <cellStyle name="20% - 强调文字颜色 1 3" xfId="205"/>
    <cellStyle name="20% - 强调文字颜色 1 30" xfId="173"/>
    <cellStyle name="20% - 强调文字颜色 1 31" xfId="181"/>
    <cellStyle name="20% - 强调文字颜色 1 32" xfId="189"/>
    <cellStyle name="20% - 强调文字颜色 1 33" xfId="196"/>
    <cellStyle name="20% - 强调文字颜色 1 34" xfId="202"/>
    <cellStyle name="20% - 强调文字颜色 1 35" xfId="208"/>
    <cellStyle name="20% - 强调文字颜色 1 36" xfId="214"/>
    <cellStyle name="20% - 强调文字颜色 1 37" xfId="221"/>
    <cellStyle name="20% - 强调文字颜色 1 38" xfId="228"/>
    <cellStyle name="20% - 强调文字颜色 1 39" xfId="35"/>
    <cellStyle name="20% - 强调文字颜色 1 4" xfId="233"/>
    <cellStyle name="20% - 强调文字颜色 1 40" xfId="209"/>
    <cellStyle name="20% - 强调文字颜色 1 41" xfId="215"/>
    <cellStyle name="20% - 强调文字颜色 1 42" xfId="222"/>
    <cellStyle name="20% - 强调文字颜色 1 43" xfId="229"/>
    <cellStyle name="20% - 强调文字颜色 1 44" xfId="36"/>
    <cellStyle name="20% - 强调文字颜色 1 45" xfId="235"/>
    <cellStyle name="20% - 强调文字颜色 1 46" xfId="240"/>
    <cellStyle name="20% - 强调文字颜色 1 47" xfId="244"/>
    <cellStyle name="20% - 强调文字颜色 1 48" xfId="247"/>
    <cellStyle name="20% - 强调文字颜色 1 49" xfId="250"/>
    <cellStyle name="20% - 强调文字颜色 1 5" xfId="251"/>
    <cellStyle name="20% - 强调文字颜色 1 50" xfId="236"/>
    <cellStyle name="20% - 强调文字颜色 1 6" xfId="252"/>
    <cellStyle name="20% - 强调文字颜色 1 7" xfId="253"/>
    <cellStyle name="20% - 强调文字颜色 1 8" xfId="254"/>
    <cellStyle name="20% - 强调文字颜色 1 9" xfId="255"/>
    <cellStyle name="20% - 强调文字颜色 2 10" xfId="257"/>
    <cellStyle name="20% - 强调文字颜色 2 11" xfId="262"/>
    <cellStyle name="20% - 强调文字颜色 2 12" xfId="267"/>
    <cellStyle name="20% - 强调文字颜色 2 13" xfId="273"/>
    <cellStyle name="20% - 强调文字颜色 2 14" xfId="279"/>
    <cellStyle name="20% - 强调文字颜色 2 15" xfId="286"/>
    <cellStyle name="20% - 强调文字颜色 2 16" xfId="294"/>
    <cellStyle name="20% - 强调文字颜色 2 17" xfId="302"/>
    <cellStyle name="20% - 强调文字颜色 2 18" xfId="310"/>
    <cellStyle name="20% - 强调文字颜色 2 19" xfId="318"/>
    <cellStyle name="20% - 强调文字颜色 2 2" xfId="323"/>
    <cellStyle name="20% - 强调文字颜色 2 20" xfId="287"/>
    <cellStyle name="20% - 强调文字颜色 2 21" xfId="295"/>
    <cellStyle name="20% - 强调文字颜色 2 22" xfId="303"/>
    <cellStyle name="20% - 强调文字颜色 2 23" xfId="311"/>
    <cellStyle name="20% - 强调文字颜色 2 24" xfId="319"/>
    <cellStyle name="20% - 强调文字颜色 2 25" xfId="72"/>
    <cellStyle name="20% - 强调文字颜色 2 26" xfId="58"/>
    <cellStyle name="20% - 强调文字颜色 2 27" xfId="79"/>
    <cellStyle name="20% - 强调文字颜色 2 28" xfId="86"/>
    <cellStyle name="20% - 强调文字颜色 2 29" xfId="92"/>
    <cellStyle name="20% - 强调文字颜色 2 3" xfId="324"/>
    <cellStyle name="20% - 强调文字颜色 2 30" xfId="73"/>
    <cellStyle name="20% - 强调文字颜色 2 31" xfId="59"/>
    <cellStyle name="20% - 强调文字颜色 2 32" xfId="80"/>
    <cellStyle name="20% - 强调文字颜色 2 33" xfId="87"/>
    <cellStyle name="20% - 强调文字颜色 2 34" xfId="93"/>
    <cellStyle name="20% - 强调文字颜色 2 35" xfId="98"/>
    <cellStyle name="20% - 强调文字颜色 2 36" xfId="327"/>
    <cellStyle name="20% - 强调文字颜色 2 37" xfId="333"/>
    <cellStyle name="20% - 强调文字颜色 2 38" xfId="339"/>
    <cellStyle name="20% - 强调文字颜色 2 39" xfId="344"/>
    <cellStyle name="20% - 强调文字颜色 2 4" xfId="348"/>
    <cellStyle name="20% - 强调文字颜色 2 40" xfId="99"/>
    <cellStyle name="20% - 强调文字颜色 2 41" xfId="328"/>
    <cellStyle name="20% - 强调文字颜色 2 42" xfId="334"/>
    <cellStyle name="20% - 强调文字颜色 2 43" xfId="340"/>
    <cellStyle name="20% - 强调文字颜色 2 44" xfId="345"/>
    <cellStyle name="20% - 强调文字颜色 2 45" xfId="350"/>
    <cellStyle name="20% - 强调文字颜色 2 46" xfId="354"/>
    <cellStyle name="20% - 强调文字颜色 2 47" xfId="357"/>
    <cellStyle name="20% - 强调文字颜色 2 48" xfId="359"/>
    <cellStyle name="20% - 强调文字颜色 2 49" xfId="361"/>
    <cellStyle name="20% - 强调文字颜色 2 5" xfId="362"/>
    <cellStyle name="20% - 强调文字颜色 2 50" xfId="351"/>
    <cellStyle name="20% - 强调文字颜色 2 6" xfId="363"/>
    <cellStyle name="20% - 强调文字颜色 2 7" xfId="364"/>
    <cellStyle name="20% - 强调文字颜色 2 8" xfId="365"/>
    <cellStyle name="20% - 强调文字颜色 2 9" xfId="366"/>
    <cellStyle name="20% - 强调文字颜色 3 10" xfId="368"/>
    <cellStyle name="20% - 强调文字颜色 3 11" xfId="372"/>
    <cellStyle name="20% - 强调文字颜色 3 12" xfId="376"/>
    <cellStyle name="20% - 强调文字颜色 3 13" xfId="381"/>
    <cellStyle name="20% - 强调文字颜色 3 14" xfId="386"/>
    <cellStyle name="20% - 强调文字颜色 3 15" xfId="392"/>
    <cellStyle name="20% - 强调文字颜色 3 16" xfId="399"/>
    <cellStyle name="20% - 强调文字颜色 3 17" xfId="405"/>
    <cellStyle name="20% - 强调文字颜色 3 18" xfId="411"/>
    <cellStyle name="20% - 强调文字颜色 3 19" xfId="417"/>
    <cellStyle name="20% - 强调文字颜色 3 2" xfId="423"/>
    <cellStyle name="20% - 强调文字颜色 3 20" xfId="393"/>
    <cellStyle name="20% - 强调文字颜色 3 21" xfId="400"/>
    <cellStyle name="20% - 强调文字颜色 3 22" xfId="406"/>
    <cellStyle name="20% - 强调文字颜色 3 23" xfId="412"/>
    <cellStyle name="20% - 强调文字颜色 3 24" xfId="418"/>
    <cellStyle name="20% - 强调文字颜色 3 25" xfId="427"/>
    <cellStyle name="20% - 强调文字颜色 3 26" xfId="16"/>
    <cellStyle name="20% - 强调文字颜色 3 27" xfId="433"/>
    <cellStyle name="20% - 强调文字颜色 3 28" xfId="439"/>
    <cellStyle name="20% - 强调文字颜色 3 29" xfId="446"/>
    <cellStyle name="20% - 强调文字颜色 3 3" xfId="69"/>
    <cellStyle name="20% - 强调文字颜色 3 30" xfId="428"/>
    <cellStyle name="20% - 强调文字颜色 3 31" xfId="17"/>
    <cellStyle name="20% - 强调文字颜色 3 32" xfId="434"/>
    <cellStyle name="20% - 强调文字颜色 3 33" xfId="440"/>
    <cellStyle name="20% - 强调文字颜色 3 34" xfId="447"/>
    <cellStyle name="20% - 强调文字颜色 3 35" xfId="452"/>
    <cellStyle name="20% - 强调文字颜色 3 36" xfId="458"/>
    <cellStyle name="20% - 强调文字颜色 3 37" xfId="460"/>
    <cellStyle name="20% - 强调文字颜色 3 38" xfId="470"/>
    <cellStyle name="20% - 强调文字颜色 3 39" xfId="475"/>
    <cellStyle name="20% - 强调文字颜色 3 4" xfId="481"/>
    <cellStyle name="20% - 强调文字颜色 3 40" xfId="453"/>
    <cellStyle name="20% - 强调文字颜色 3 41" xfId="459"/>
    <cellStyle name="20% - 强调文字颜色 3 42" xfId="461"/>
    <cellStyle name="20% - 强调文字颜色 3 43" xfId="471"/>
    <cellStyle name="20% - 强调文字颜色 3 44" xfId="476"/>
    <cellStyle name="20% - 强调文字颜色 3 45" xfId="484"/>
    <cellStyle name="20% - 强调文字颜色 3 46" xfId="488"/>
    <cellStyle name="20% - 强调文字颜色 3 47" xfId="491"/>
    <cellStyle name="20% - 强调文字颜色 3 48" xfId="494"/>
    <cellStyle name="20% - 强调文字颜色 3 49" xfId="496"/>
    <cellStyle name="20% - 强调文字颜色 3 5" xfId="501"/>
    <cellStyle name="20% - 强调文字颜色 3 50" xfId="485"/>
    <cellStyle name="20% - 强调文字颜色 3 6" xfId="506"/>
    <cellStyle name="20% - 强调文字颜色 3 7" xfId="511"/>
    <cellStyle name="20% - 强调文字颜色 3 8" xfId="516"/>
    <cellStyle name="20% - 强调文字颜色 3 9" xfId="522"/>
    <cellStyle name="20% - 强调文字颜色 4 10" xfId="525"/>
    <cellStyle name="20% - 强调文字颜色 4 11" xfId="528"/>
    <cellStyle name="20% - 强调文字颜色 4 12" xfId="531"/>
    <cellStyle name="20% - 强调文字颜色 4 13" xfId="535"/>
    <cellStyle name="20% - 强调文字颜色 4 14" xfId="540"/>
    <cellStyle name="20% - 强调文字颜色 4 15" xfId="545"/>
    <cellStyle name="20% - 强调文字颜色 4 16" xfId="53"/>
    <cellStyle name="20% - 强调文字颜色 4 17" xfId="551"/>
    <cellStyle name="20% - 强调文字颜色 4 18" xfId="557"/>
    <cellStyle name="20% - 强调文字颜色 4 19" xfId="563"/>
    <cellStyle name="20% - 强调文字颜色 4 2" xfId="216"/>
    <cellStyle name="20% - 强调文字颜色 4 20" xfId="546"/>
    <cellStyle name="20% - 强调文字颜色 4 21" xfId="54"/>
    <cellStyle name="20% - 强调文字颜色 4 22" xfId="552"/>
    <cellStyle name="20% - 强调文字颜色 4 23" xfId="558"/>
    <cellStyle name="20% - 强调文字颜色 4 24" xfId="564"/>
    <cellStyle name="20% - 强调文字颜色 4 25" xfId="569"/>
    <cellStyle name="20% - 强调文字颜色 4 26" xfId="577"/>
    <cellStyle name="20% - 强调文字颜色 4 27" xfId="585"/>
    <cellStyle name="20% - 强调文字颜色 4 28" xfId="593"/>
    <cellStyle name="20% - 强调文字颜色 4 29" xfId="24"/>
    <cellStyle name="20% - 强调文字颜色 4 3" xfId="223"/>
    <cellStyle name="20% - 强调文字颜色 4 30" xfId="570"/>
    <cellStyle name="20% - 强调文字颜色 4 31" xfId="578"/>
    <cellStyle name="20% - 强调文字颜色 4 32" xfId="586"/>
    <cellStyle name="20% - 强调文字颜色 4 33" xfId="594"/>
    <cellStyle name="20% - 强调文字颜色 4 34" xfId="25"/>
    <cellStyle name="20% - 强调文字颜色 4 35" xfId="602"/>
    <cellStyle name="20% - 强调文字颜色 4 36" xfId="613"/>
    <cellStyle name="20% - 强调文字颜色 4 37" xfId="624"/>
    <cellStyle name="20% - 强调文字颜色 4 38" xfId="635"/>
    <cellStyle name="20% - 强调文字颜色 4 39" xfId="645"/>
    <cellStyle name="20% - 强调文字颜色 4 4" xfId="230"/>
    <cellStyle name="20% - 强调文字颜色 4 40" xfId="603"/>
    <cellStyle name="20% - 强调文字颜色 4 41" xfId="614"/>
    <cellStyle name="20% - 强调文字颜色 4 42" xfId="625"/>
    <cellStyle name="20% - 强调文字颜色 4 43" xfId="636"/>
    <cellStyle name="20% - 强调文字颜色 4 44" xfId="646"/>
    <cellStyle name="20% - 强调文字颜色 4 45" xfId="654"/>
    <cellStyle name="20% - 强调文字颜色 4 46" xfId="663"/>
    <cellStyle name="20% - 强调文字颜色 4 47" xfId="671"/>
    <cellStyle name="20% - 强调文字颜色 4 48" xfId="678"/>
    <cellStyle name="20% - 强调文字颜色 4 49" xfId="683"/>
    <cellStyle name="20% - 强调文字颜色 4 5" xfId="37"/>
    <cellStyle name="20% - 强调文字颜色 4 50" xfId="655"/>
    <cellStyle name="20% - 强调文字颜色 4 6" xfId="237"/>
    <cellStyle name="20% - 强调文字颜色 4 7" xfId="241"/>
    <cellStyle name="20% - 强调文字颜色 4 8" xfId="245"/>
    <cellStyle name="20% - 强调文字颜色 4 9" xfId="248"/>
    <cellStyle name="20% - 强调文字颜色 5 10" xfId="685"/>
    <cellStyle name="20% - 强调文字颜色 5 11" xfId="687"/>
    <cellStyle name="20% - 强调文字颜色 5 12" xfId="689"/>
    <cellStyle name="20% - 强调文字颜色 5 13" xfId="422"/>
    <cellStyle name="20% - 强调文字颜色 5 14" xfId="68"/>
    <cellStyle name="20% - 强调文字颜色 5 15" xfId="479"/>
    <cellStyle name="20% - 强调文字颜色 5 16" xfId="499"/>
    <cellStyle name="20% - 强调文字颜色 5 17" xfId="504"/>
    <cellStyle name="20% - 强调文字颜色 5 18" xfId="509"/>
    <cellStyle name="20% - 强调文字颜色 5 19" xfId="514"/>
    <cellStyle name="20% - 强调文字颜色 5 2" xfId="690"/>
    <cellStyle name="20% - 强调文字颜色 5 20" xfId="480"/>
    <cellStyle name="20% - 强调文字颜色 5 21" xfId="500"/>
    <cellStyle name="20% - 强调文字颜色 5 22" xfId="505"/>
    <cellStyle name="20% - 强调文字颜色 5 23" xfId="510"/>
    <cellStyle name="20% - 强调文字颜色 5 24" xfId="515"/>
    <cellStyle name="20% - 强调文字颜色 5 25" xfId="519"/>
    <cellStyle name="20% - 强调文字颜色 5 26" xfId="695"/>
    <cellStyle name="20% - 强调文字颜色 5 27" xfId="161"/>
    <cellStyle name="20% - 强调文字颜色 5 28" xfId="31"/>
    <cellStyle name="20% - 强调文字颜色 5 29" xfId="168"/>
    <cellStyle name="20% - 强调文字颜色 5 3" xfId="697"/>
    <cellStyle name="20% - 强调文字颜色 5 30" xfId="520"/>
    <cellStyle name="20% - 强调文字颜色 5 31" xfId="696"/>
    <cellStyle name="20% - 强调文字颜色 5 32" xfId="162"/>
    <cellStyle name="20% - 强调文字颜色 5 33" xfId="32"/>
    <cellStyle name="20% - 强调文字颜色 5 34" xfId="169"/>
    <cellStyle name="20% - 强调文字颜色 5 35" xfId="127"/>
    <cellStyle name="20% - 强调文字颜色 5 36" xfId="136"/>
    <cellStyle name="20% - 强调文字颜色 5 37" xfId="2"/>
    <cellStyle name="20% - 强调文字颜色 5 38" xfId="154"/>
    <cellStyle name="20% - 强调文字颜色 5 39" xfId="119"/>
    <cellStyle name="20% - 强调文字颜色 5 4" xfId="698"/>
    <cellStyle name="20% - 强调文字颜色 5 40" xfId="128"/>
    <cellStyle name="20% - 强调文字颜色 5 41" xfId="137"/>
    <cellStyle name="20% - 强调文字颜色 5 42" xfId="3"/>
    <cellStyle name="20% - 强调文字颜色 5 43" xfId="155"/>
    <cellStyle name="20% - 强调文字颜色 5 44" xfId="120"/>
    <cellStyle name="20% - 强调文字颜色 5 45" xfId="109"/>
    <cellStyle name="20% - 强调文字颜色 5 46" xfId="145"/>
    <cellStyle name="20% - 强调文字颜色 5 47" xfId="177"/>
    <cellStyle name="20% - 强调文字颜色 5 48" xfId="185"/>
    <cellStyle name="20% - 强调文字颜色 5 49" xfId="192"/>
    <cellStyle name="20% - 强调文字颜色 5 5" xfId="699"/>
    <cellStyle name="20% - 强调文字颜色 5 50" xfId="110"/>
    <cellStyle name="20% - 强调文字颜色 5 6" xfId="700"/>
    <cellStyle name="20% - 强调文字颜色 5 7" xfId="701"/>
    <cellStyle name="20% - 强调文字颜色 5 8" xfId="702"/>
    <cellStyle name="20% - 强调文字颜色 5 9" xfId="703"/>
    <cellStyle name="20% - 强调文字颜色 6 10" xfId="704"/>
    <cellStyle name="20% - 强调文字颜色 6 11" xfId="705"/>
    <cellStyle name="20% - 强调文字颜色 6 12" xfId="706"/>
    <cellStyle name="20% - 强调文字颜色 6 13" xfId="707"/>
    <cellStyle name="20% - 强调文字颜色 6 14" xfId="708"/>
    <cellStyle name="20% - 强调文字颜色 6 15" xfId="709"/>
    <cellStyle name="20% - 强调文字颜色 6 16" xfId="711"/>
    <cellStyle name="20% - 强调文字颜色 6 17" xfId="713"/>
    <cellStyle name="20% - 强调文字颜色 6 18" xfId="715"/>
    <cellStyle name="20% - 强调文字颜色 6 19" xfId="717"/>
    <cellStyle name="20% - 强调文字颜色 6 2" xfId="719"/>
    <cellStyle name="20% - 强调文字颜色 6 20" xfId="710"/>
    <cellStyle name="20% - 强调文字颜色 6 21" xfId="712"/>
    <cellStyle name="20% - 强调文字颜色 6 22" xfId="714"/>
    <cellStyle name="20% - 强调文字颜色 6 23" xfId="716"/>
    <cellStyle name="20% - 强调文字颜色 6 24" xfId="718"/>
    <cellStyle name="20% - 强调文字颜色 6 25" xfId="720"/>
    <cellStyle name="20% - 强调文字颜色 6 26" xfId="44"/>
    <cellStyle name="20% - 强调文字颜色 6 27" xfId="259"/>
    <cellStyle name="20% - 强调文字颜色 6 28" xfId="264"/>
    <cellStyle name="20% - 强调文字颜色 6 29" xfId="269"/>
    <cellStyle name="20% - 强调文字颜色 6 3" xfId="722"/>
    <cellStyle name="20% - 强调文字颜色 6 30" xfId="721"/>
    <cellStyle name="20% - 强调文字颜色 6 31" xfId="45"/>
    <cellStyle name="20% - 强调文字颜色 6 32" xfId="260"/>
    <cellStyle name="20% - 强调文字颜色 6 33" xfId="265"/>
    <cellStyle name="20% - 强调文字颜色 6 34" xfId="270"/>
    <cellStyle name="20% - 强调文字颜色 6 35" xfId="275"/>
    <cellStyle name="20% - 强调文字颜色 6 36" xfId="282"/>
    <cellStyle name="20% - 强调文字颜色 6 37" xfId="290"/>
    <cellStyle name="20% - 强调文字颜色 6 38" xfId="298"/>
    <cellStyle name="20% - 强调文字颜色 6 39" xfId="306"/>
    <cellStyle name="20% - 强调文字颜色 6 4" xfId="723"/>
    <cellStyle name="20% - 强调文字颜色 6 40" xfId="276"/>
    <cellStyle name="20% - 强调文字颜色 6 41" xfId="283"/>
    <cellStyle name="20% - 强调文字颜色 6 42" xfId="291"/>
    <cellStyle name="20% - 强调文字颜色 6 43" xfId="299"/>
    <cellStyle name="20% - 强调文字颜色 6 44" xfId="307"/>
    <cellStyle name="20% - 强调文字颜色 6 45" xfId="314"/>
    <cellStyle name="20% - 强调文字颜色 6 46" xfId="322"/>
    <cellStyle name="20% - 强调文字颜色 6 47" xfId="76"/>
    <cellStyle name="20% - 强调文字颜色 6 48" xfId="62"/>
    <cellStyle name="20% - 强调文字颜色 6 49" xfId="83"/>
    <cellStyle name="20% - 强调文字颜色 6 5" xfId="724"/>
    <cellStyle name="20% - 强调文字颜色 6 50" xfId="315"/>
    <cellStyle name="20% - 强调文字颜色 6 6" xfId="725"/>
    <cellStyle name="20% - 强调文字颜色 6 7" xfId="726"/>
    <cellStyle name="20% - 强调文字颜色 6 8" xfId="727"/>
    <cellStyle name="20% - 强调文字颜色 6 9" xfId="728"/>
    <cellStyle name="40% - 强调文字颜色 1 10" xfId="572"/>
    <cellStyle name="40% - 强调文字颜色 1 11" xfId="580"/>
    <cellStyle name="40% - 强调文字颜色 1 12" xfId="588"/>
    <cellStyle name="40% - 强调文字颜色 1 13" xfId="19"/>
    <cellStyle name="40% - 强调文字颜色 1 14" xfId="597"/>
    <cellStyle name="40% - 强调文字颜色 1 15" xfId="606"/>
    <cellStyle name="40% - 强调文字颜色 1 16" xfId="617"/>
    <cellStyle name="40% - 强调文字颜色 1 17" xfId="628"/>
    <cellStyle name="40% - 强调文字颜色 1 18" xfId="639"/>
    <cellStyle name="40% - 强调文字颜色 1 19" xfId="649"/>
    <cellStyle name="40% - 强调文字颜色 1 2" xfId="729"/>
    <cellStyle name="40% - 强调文字颜色 1 20" xfId="607"/>
    <cellStyle name="40% - 强调文字颜色 1 21" xfId="618"/>
    <cellStyle name="40% - 强调文字颜色 1 22" xfId="629"/>
    <cellStyle name="40% - 强调文字颜色 1 23" xfId="640"/>
    <cellStyle name="40% - 强调文字颜色 1 24" xfId="650"/>
    <cellStyle name="40% - 强调文字颜色 1 25" xfId="658"/>
    <cellStyle name="40% - 强调文字颜色 1 26" xfId="666"/>
    <cellStyle name="40% - 强调文字颜色 1 27" xfId="674"/>
    <cellStyle name="40% - 强调文字颜色 1 28" xfId="681"/>
    <cellStyle name="40% - 强调文字颜色 1 29" xfId="732"/>
    <cellStyle name="40% - 强调文字颜色 1 3" xfId="734"/>
    <cellStyle name="40% - 强调文字颜色 1 30" xfId="659"/>
    <cellStyle name="40% - 强调文字颜色 1 31" xfId="667"/>
    <cellStyle name="40% - 强调文字颜色 1 32" xfId="675"/>
    <cellStyle name="40% - 强调文字颜色 1 33" xfId="682"/>
    <cellStyle name="40% - 强调文字颜色 1 34" xfId="733"/>
    <cellStyle name="40% - 强调文字颜色 1 35" xfId="737"/>
    <cellStyle name="40% - 强调文字颜色 1 36" xfId="741"/>
    <cellStyle name="40% - 强调文字颜色 1 37" xfId="745"/>
    <cellStyle name="40% - 强调文字颜色 1 38" xfId="749"/>
    <cellStyle name="40% - 强调文字颜色 1 39" xfId="753"/>
    <cellStyle name="40% - 强调文字颜色 1 4" xfId="755"/>
    <cellStyle name="40% - 强调文字颜色 1 40" xfId="738"/>
    <cellStyle name="40% - 强调文字颜色 1 41" xfId="742"/>
    <cellStyle name="40% - 强调文字颜色 1 42" xfId="746"/>
    <cellStyle name="40% - 强调文字颜色 1 43" xfId="750"/>
    <cellStyle name="40% - 强调文字颜色 1 44" xfId="754"/>
    <cellStyle name="40% - 强调文字颜色 1 45" xfId="757"/>
    <cellStyle name="40% - 强调文字颜色 1 46" xfId="760"/>
    <cellStyle name="40% - 强调文字颜色 1 47" xfId="762"/>
    <cellStyle name="40% - 强调文字颜色 1 48" xfId="764"/>
    <cellStyle name="40% - 强调文字颜色 1 49" xfId="48"/>
    <cellStyle name="40% - 强调文字颜色 1 5" xfId="765"/>
    <cellStyle name="40% - 强调文字颜色 1 50" xfId="758"/>
    <cellStyle name="40% - 强调文字颜色 1 6" xfId="766"/>
    <cellStyle name="40% - 强调文字颜色 1 7" xfId="767"/>
    <cellStyle name="40% - 强调文字颜色 1 8" xfId="768"/>
    <cellStyle name="40% - 强调文字颜色 1 9" xfId="769"/>
    <cellStyle name="40% - 强调文字颜色 2 10" xfId="692"/>
    <cellStyle name="40% - 强调文字颜色 2 11" xfId="158"/>
    <cellStyle name="40% - 强调文字颜色 2 12" xfId="28"/>
    <cellStyle name="40% - 强调文字颜色 2 13" xfId="165"/>
    <cellStyle name="40% - 强调文字颜色 2 14" xfId="124"/>
    <cellStyle name="40% - 强调文字颜色 2 15" xfId="132"/>
    <cellStyle name="40% - 强调文字颜色 2 16" xfId="9"/>
    <cellStyle name="40% - 强调文字颜色 2 17" xfId="150"/>
    <cellStyle name="40% - 强调文字颜色 2 18" xfId="115"/>
    <cellStyle name="40% - 强调文字颜色 2 19" xfId="106"/>
    <cellStyle name="40% - 强调文字颜色 2 2" xfId="770"/>
    <cellStyle name="40% - 强调文字颜色 2 20" xfId="133"/>
    <cellStyle name="40% - 强调文字颜色 2 21" xfId="10"/>
    <cellStyle name="40% - 强调文字颜色 2 22" xfId="151"/>
    <cellStyle name="40% - 强调文字颜色 2 23" xfId="116"/>
    <cellStyle name="40% - 强调文字颜色 2 24" xfId="107"/>
    <cellStyle name="40% - 强调文字颜色 2 25" xfId="142"/>
    <cellStyle name="40% - 强调文字颜色 2 26" xfId="174"/>
    <cellStyle name="40% - 强调文字颜色 2 27" xfId="182"/>
    <cellStyle name="40% - 强调文字颜色 2 28" xfId="190"/>
    <cellStyle name="40% - 强调文字颜色 2 29" xfId="197"/>
    <cellStyle name="40% - 强调文字颜色 2 3" xfId="773"/>
    <cellStyle name="40% - 强调文字颜色 2 30" xfId="143"/>
    <cellStyle name="40% - 强调文字颜色 2 31" xfId="175"/>
    <cellStyle name="40% - 强调文字颜色 2 32" xfId="183"/>
    <cellStyle name="40% - 强调文字颜色 2 33" xfId="191"/>
    <cellStyle name="40% - 强调文字颜色 2 34" xfId="198"/>
    <cellStyle name="40% - 强调文字颜色 2 35" xfId="203"/>
    <cellStyle name="40% - 强调文字颜色 2 36" xfId="210"/>
    <cellStyle name="40% - 强调文字颜色 2 37" xfId="217"/>
    <cellStyle name="40% - 强调文字颜色 2 38" xfId="224"/>
    <cellStyle name="40% - 强调文字颜色 2 39" xfId="231"/>
    <cellStyle name="40% - 强调文字颜色 2 4" xfId="370"/>
    <cellStyle name="40% - 强调文字颜色 2 40" xfId="204"/>
    <cellStyle name="40% - 强调文字颜色 2 41" xfId="211"/>
    <cellStyle name="40% - 强调文字颜色 2 42" xfId="218"/>
    <cellStyle name="40% - 强调文字颜色 2 43" xfId="225"/>
    <cellStyle name="40% - 强调文字颜色 2 44" xfId="232"/>
    <cellStyle name="40% - 强调文字颜色 2 45" xfId="38"/>
    <cellStyle name="40% - 强调文字颜色 2 46" xfId="238"/>
    <cellStyle name="40% - 强调文字颜色 2 47" xfId="242"/>
    <cellStyle name="40% - 强调文字颜色 2 48" xfId="246"/>
    <cellStyle name="40% - 强调文字颜色 2 49" xfId="249"/>
    <cellStyle name="40% - 强调文字颜色 2 5" xfId="374"/>
    <cellStyle name="40% - 强调文字颜色 2 50" xfId="39"/>
    <cellStyle name="40% - 强调文字颜色 2 6" xfId="378"/>
    <cellStyle name="40% - 强调文字颜色 2 7" xfId="383"/>
    <cellStyle name="40% - 强调文字颜色 2 8" xfId="389"/>
    <cellStyle name="40% - 强调文字颜色 2 9" xfId="396"/>
    <cellStyle name="40% - 强调文字颜色 3 10" xfId="43"/>
    <cellStyle name="40% - 强调文字颜色 3 11" xfId="258"/>
    <cellStyle name="40% - 强调文字颜色 3 12" xfId="263"/>
    <cellStyle name="40% - 强调文字颜色 3 13" xfId="268"/>
    <cellStyle name="40% - 强调文字颜色 3 14" xfId="274"/>
    <cellStyle name="40% - 强调文字颜色 3 15" xfId="280"/>
    <cellStyle name="40% - 强调文字颜色 3 16" xfId="288"/>
    <cellStyle name="40% - 强调文字颜色 3 17" xfId="296"/>
    <cellStyle name="40% - 强调文字颜色 3 18" xfId="304"/>
    <cellStyle name="40% - 强调文字颜色 3 19" xfId="312"/>
    <cellStyle name="40% - 强调文字颜色 3 2" xfId="492"/>
    <cellStyle name="40% - 强调文字颜色 3 20" xfId="281"/>
    <cellStyle name="40% - 强调文字颜色 3 21" xfId="289"/>
    <cellStyle name="40% - 强调文字颜色 3 22" xfId="297"/>
    <cellStyle name="40% - 强调文字颜色 3 23" xfId="305"/>
    <cellStyle name="40% - 强调文字颜色 3 24" xfId="313"/>
    <cellStyle name="40% - 强调文字颜色 3 25" xfId="320"/>
    <cellStyle name="40% - 强调文字颜色 3 26" xfId="74"/>
    <cellStyle name="40% - 强调文字颜色 3 27" xfId="60"/>
    <cellStyle name="40% - 强调文字颜色 3 28" xfId="81"/>
    <cellStyle name="40% - 强调文字颜色 3 29" xfId="88"/>
    <cellStyle name="40% - 强调文字颜色 3 3" xfId="495"/>
    <cellStyle name="40% - 强调文字颜色 3 30" xfId="321"/>
    <cellStyle name="40% - 强调文字颜色 3 31" xfId="75"/>
    <cellStyle name="40% - 强调文字颜色 3 32" xfId="61"/>
    <cellStyle name="40% - 强调文字颜色 3 33" xfId="82"/>
    <cellStyle name="40% - 强调文字颜色 3 34" xfId="89"/>
    <cellStyle name="40% - 强调文字颜色 3 35" xfId="94"/>
    <cellStyle name="40% - 强调文字颜色 3 36" xfId="100"/>
    <cellStyle name="40% - 强调文字颜色 3 37" xfId="329"/>
    <cellStyle name="40% - 强调文字颜色 3 38" xfId="335"/>
    <cellStyle name="40% - 强调文字颜色 3 39" xfId="341"/>
    <cellStyle name="40% - 强调文字颜色 3 4" xfId="774"/>
    <cellStyle name="40% - 强调文字颜色 3 40" xfId="95"/>
    <cellStyle name="40% - 强调文字颜色 3 41" xfId="101"/>
    <cellStyle name="40% - 强调文字颜色 3 42" xfId="330"/>
    <cellStyle name="40% - 强调文字颜色 3 43" xfId="336"/>
    <cellStyle name="40% - 强调文字颜色 3 44" xfId="342"/>
    <cellStyle name="40% - 强调文字颜色 3 45" xfId="346"/>
    <cellStyle name="40% - 强调文字颜色 3 46" xfId="352"/>
    <cellStyle name="40% - 强调文字颜色 3 47" xfId="355"/>
    <cellStyle name="40% - 强调文字颜色 3 48" xfId="358"/>
    <cellStyle name="40% - 强调文字颜色 3 49" xfId="360"/>
    <cellStyle name="40% - 强调文字颜色 3 5" xfId="775"/>
    <cellStyle name="40% - 强调文字颜色 3 50" xfId="347"/>
    <cellStyle name="40% - 强调文字颜色 3 6" xfId="776"/>
    <cellStyle name="40% - 强调文字颜色 3 7" xfId="777"/>
    <cellStyle name="40% - 强调文字颜色 3 8" xfId="47"/>
    <cellStyle name="40% - 强调文字颜色 3 9" xfId="41"/>
    <cellStyle name="40% - 强调文字颜色 4 10" xfId="772"/>
    <cellStyle name="40% - 强调文字颜色 4 11" xfId="369"/>
    <cellStyle name="40% - 强调文字颜色 4 12" xfId="373"/>
    <cellStyle name="40% - 强调文字颜色 4 13" xfId="377"/>
    <cellStyle name="40% - 强调文字颜色 4 14" xfId="382"/>
    <cellStyle name="40% - 强调文字颜色 4 15" xfId="387"/>
    <cellStyle name="40% - 强调文字颜色 4 16" xfId="394"/>
    <cellStyle name="40% - 强调文字颜色 4 17" xfId="401"/>
    <cellStyle name="40% - 强调文字颜色 4 18" xfId="407"/>
    <cellStyle name="40% - 强调文字颜色 4 19" xfId="413"/>
    <cellStyle name="40% - 强调文字颜色 4 2" xfId="55"/>
    <cellStyle name="40% - 强调文字颜色 4 20" xfId="388"/>
    <cellStyle name="40% - 强调文字颜色 4 21" xfId="395"/>
    <cellStyle name="40% - 强调文字颜色 4 22" xfId="402"/>
    <cellStyle name="40% - 强调文字颜色 4 23" xfId="408"/>
    <cellStyle name="40% - 强调文字颜色 4 24" xfId="414"/>
    <cellStyle name="40% - 强调文字颜色 4 25" xfId="419"/>
    <cellStyle name="40% - 强调文字颜色 4 26" xfId="429"/>
    <cellStyle name="40% - 强调文字颜色 4 27" xfId="12"/>
    <cellStyle name="40% - 强调文字颜色 4 28" xfId="435"/>
    <cellStyle name="40% - 强调文字颜色 4 29" xfId="441"/>
    <cellStyle name="40% - 强调文字颜色 4 3" xfId="778"/>
    <cellStyle name="40% - 强调文字颜色 4 30" xfId="420"/>
    <cellStyle name="40% - 强调文字颜色 4 31" xfId="426"/>
    <cellStyle name="40% - 强调文字颜色 4 32" xfId="15"/>
    <cellStyle name="40% - 强调文字颜色 4 33" xfId="432"/>
    <cellStyle name="40% - 强调文字颜色 4 34" xfId="438"/>
    <cellStyle name="40% - 强调文字颜色 4 35" xfId="445"/>
    <cellStyle name="40% - 强调文字颜色 4 36" xfId="451"/>
    <cellStyle name="40% - 强调文字颜色 4 37" xfId="457"/>
    <cellStyle name="40% - 强调文字颜色 4 38" xfId="465"/>
    <cellStyle name="40% - 强调文字颜色 4 39" xfId="469"/>
    <cellStyle name="40% - 强调文字颜色 4 4" xfId="779"/>
    <cellStyle name="40% - 强调文字颜色 4 40" xfId="444"/>
    <cellStyle name="40% - 强调文字颜色 4 41" xfId="450"/>
    <cellStyle name="40% - 强调文字颜色 4 42" xfId="456"/>
    <cellStyle name="40% - 强调文字颜色 4 43" xfId="464"/>
    <cellStyle name="40% - 强调文字颜色 4 44" xfId="468"/>
    <cellStyle name="40% - 强调文字颜色 4 45" xfId="474"/>
    <cellStyle name="40% - 强调文字颜色 4 46" xfId="483"/>
    <cellStyle name="40% - 强调文字颜色 4 47" xfId="487"/>
    <cellStyle name="40% - 强调文字颜色 4 48" xfId="490"/>
    <cellStyle name="40% - 强调文字颜色 4 49" xfId="493"/>
    <cellStyle name="40% - 强调文字颜色 4 5" xfId="780"/>
    <cellStyle name="40% - 强调文字颜色 4 50" xfId="473"/>
    <cellStyle name="40% - 强调文字颜色 4 6" xfId="781"/>
    <cellStyle name="40% - 强调文字颜色 4 7" xfId="782"/>
    <cellStyle name="40% - 强调文字颜色 4 8" xfId="783"/>
    <cellStyle name="40% - 强调文字颜色 4 9" xfId="784"/>
    <cellStyle name="40% - 强调文字颜色 5 10" xfId="786"/>
    <cellStyle name="40% - 强调文字颜色 5 11" xfId="524"/>
    <cellStyle name="40% - 强调文字颜色 5 12" xfId="527"/>
    <cellStyle name="40% - 强调文字颜色 5 13" xfId="530"/>
    <cellStyle name="40% - 强调文字颜色 5 14" xfId="534"/>
    <cellStyle name="40% - 强调文字颜色 5 15" xfId="539"/>
    <cellStyle name="40% - 强调文字颜色 5 16" xfId="544"/>
    <cellStyle name="40% - 强调文字颜色 5 17" xfId="52"/>
    <cellStyle name="40% - 强调文字颜色 5 18" xfId="550"/>
    <cellStyle name="40% - 强调文字颜色 5 19" xfId="556"/>
    <cellStyle name="40% - 强调文字颜色 5 2" xfId="787"/>
    <cellStyle name="40% - 强调文字颜色 5 20" xfId="538"/>
    <cellStyle name="40% - 强调文字颜色 5 21" xfId="543"/>
    <cellStyle name="40% - 强调文字颜色 5 22" xfId="51"/>
    <cellStyle name="40% - 强调文字颜色 5 23" xfId="549"/>
    <cellStyle name="40% - 强调文字颜色 5 24" xfId="555"/>
    <cellStyle name="40% - 强调文字颜色 5 25" xfId="562"/>
    <cellStyle name="40% - 强调文字颜色 5 26" xfId="568"/>
    <cellStyle name="40% - 强调文字颜色 5 27" xfId="576"/>
    <cellStyle name="40% - 强调文字颜色 5 28" xfId="584"/>
    <cellStyle name="40% - 强调文字颜色 5 29" xfId="592"/>
    <cellStyle name="40% - 强调文字颜色 5 3" xfId="788"/>
    <cellStyle name="40% - 强调文字颜色 5 30" xfId="561"/>
    <cellStyle name="40% - 强调文字颜色 5 31" xfId="567"/>
    <cellStyle name="40% - 强调文字颜色 5 32" xfId="575"/>
    <cellStyle name="40% - 强调文字颜色 5 33" xfId="583"/>
    <cellStyle name="40% - 强调文字颜色 5 34" xfId="591"/>
    <cellStyle name="40% - 强调文字颜色 5 35" xfId="23"/>
    <cellStyle name="40% - 强调文字颜色 5 36" xfId="601"/>
    <cellStyle name="40% - 强调文字颜色 5 37" xfId="612"/>
    <cellStyle name="40% - 强调文字颜色 5 38" xfId="623"/>
    <cellStyle name="40% - 强调文字颜色 5 39" xfId="634"/>
    <cellStyle name="40% - 强调文字颜色 5 4" xfId="789"/>
    <cellStyle name="40% - 强调文字颜色 5 40" xfId="22"/>
    <cellStyle name="40% - 强调文字颜色 5 41" xfId="600"/>
    <cellStyle name="40% - 强调文字颜色 5 42" xfId="611"/>
    <cellStyle name="40% - 强调文字颜色 5 43" xfId="622"/>
    <cellStyle name="40% - 强调文字颜色 5 44" xfId="633"/>
    <cellStyle name="40% - 强调文字颜色 5 45" xfId="644"/>
    <cellStyle name="40% - 强调文字颜色 5 46" xfId="653"/>
    <cellStyle name="40% - 强调文字颜色 5 47" xfId="662"/>
    <cellStyle name="40% - 强调文字颜色 5 48" xfId="670"/>
    <cellStyle name="40% - 强调文字颜色 5 49" xfId="677"/>
    <cellStyle name="40% - 强调文字颜色 5 5" xfId="790"/>
    <cellStyle name="40% - 强调文字颜色 5 50" xfId="643"/>
    <cellStyle name="40% - 强调文字颜色 5 6" xfId="791"/>
    <cellStyle name="40% - 强调文字颜色 5 7" xfId="792"/>
    <cellStyle name="40% - 强调文字颜色 5 8" xfId="793"/>
    <cellStyle name="40% - 强调文字颜色 5 9" xfId="794"/>
    <cellStyle name="40% - 强调文字颜色 6 10" xfId="795"/>
    <cellStyle name="40% - 强调文字颜色 6 11" xfId="684"/>
    <cellStyle name="40% - 强调文字颜色 6 12" xfId="686"/>
    <cellStyle name="40% - 强调文字颜色 6 13" xfId="688"/>
    <cellStyle name="40% - 强调文字颜色 6 14" xfId="421"/>
    <cellStyle name="40% - 强调文字颜色 6 15" xfId="67"/>
    <cellStyle name="40% - 强调文字颜色 6 16" xfId="478"/>
    <cellStyle name="40% - 强调文字颜色 6 17" xfId="498"/>
    <cellStyle name="40% - 强调文字颜色 6 18" xfId="503"/>
    <cellStyle name="40% - 强调文字颜色 6 19" xfId="508"/>
    <cellStyle name="40% - 强调文字颜色 6 2" xfId="798"/>
    <cellStyle name="40% - 强调文字颜色 6 20" xfId="66"/>
    <cellStyle name="40% - 强调文字颜色 6 21" xfId="477"/>
    <cellStyle name="40% - 强调文字颜色 6 22" xfId="497"/>
    <cellStyle name="40% - 强调文字颜色 6 23" xfId="502"/>
    <cellStyle name="40% - 强调文字颜色 6 24" xfId="507"/>
    <cellStyle name="40% - 强调文字颜色 6 25" xfId="513"/>
    <cellStyle name="40% - 强调文字颜色 6 26" xfId="518"/>
    <cellStyle name="40% - 强调文字颜色 6 27" xfId="694"/>
    <cellStyle name="40% - 强调文字颜色 6 28" xfId="160"/>
    <cellStyle name="40% - 强调文字颜色 6 29" xfId="30"/>
    <cellStyle name="40% - 强调文字颜色 6 3" xfId="801"/>
    <cellStyle name="40% - 强调文字颜色 6 30" xfId="512"/>
    <cellStyle name="40% - 强调文字颜色 6 31" xfId="517"/>
    <cellStyle name="40% - 强调文字颜色 6 32" xfId="693"/>
    <cellStyle name="40% - 强调文字颜色 6 33" xfId="159"/>
    <cellStyle name="40% - 强调文字颜色 6 34" xfId="29"/>
    <cellStyle name="40% - 强调文字颜色 6 35" xfId="167"/>
    <cellStyle name="40% - 强调文字颜色 6 36" xfId="126"/>
    <cellStyle name="40% - 强调文字颜色 6 37" xfId="135"/>
    <cellStyle name="40% - 强调文字颜色 6 38" xfId="1"/>
    <cellStyle name="40% - 强调文字颜色 6 39" xfId="153"/>
    <cellStyle name="40% - 强调文字颜色 6 4" xfId="804"/>
    <cellStyle name="40% - 强调文字颜色 6 40" xfId="166"/>
    <cellStyle name="40% - 强调文字颜色 6 41" xfId="125"/>
    <cellStyle name="40% - 强调文字颜色 6 42" xfId="134"/>
    <cellStyle name="40% - 强调文字颜色 6 43" xfId="4"/>
    <cellStyle name="40% - 强调文字颜色 6 44" xfId="152"/>
    <cellStyle name="40% - 强调文字颜色 6 45" xfId="118"/>
    <cellStyle name="40% - 强调文字颜色 6 46" xfId="108"/>
    <cellStyle name="40% - 强调文字颜色 6 47" xfId="144"/>
    <cellStyle name="40% - 强调文字颜色 6 48" xfId="176"/>
    <cellStyle name="40% - 强调文字颜色 6 49" xfId="184"/>
    <cellStyle name="40% - 强调文字颜色 6 5" xfId="807"/>
    <cellStyle name="40% - 强调文字颜色 6 50" xfId="117"/>
    <cellStyle name="40% - 强调文字颜色 6 6" xfId="810"/>
    <cellStyle name="40% - 强调文字颜色 6 7" xfId="813"/>
    <cellStyle name="40% - 强调文字颜色 6 8" xfId="816"/>
    <cellStyle name="40% - 强调文字颜色 6 9" xfId="819"/>
    <cellStyle name="60% - 强调文字颜色 1 10" xfId="822"/>
    <cellStyle name="60% - 强调文字颜色 1 11" xfId="825"/>
    <cellStyle name="60% - 强调文字颜色 1 12" xfId="827"/>
    <cellStyle name="60% - 强调文字颜色 1 13" xfId="829"/>
    <cellStyle name="60% - 强调文字颜色 1 14" xfId="831"/>
    <cellStyle name="60% - 强调文字颜色 1 15" xfId="834"/>
    <cellStyle name="60% - 强调文字颜色 1 16" xfId="836"/>
    <cellStyle name="60% - 强调文字颜色 1 17" xfId="838"/>
    <cellStyle name="60% - 强调文字颜色 1 18" xfId="840"/>
    <cellStyle name="60% - 强调文字颜色 1 19" xfId="842"/>
    <cellStyle name="60% - 强调文字颜色 1 2" xfId="843"/>
    <cellStyle name="60% - 强调文字颜色 1 20" xfId="833"/>
    <cellStyle name="60% - 强调文字颜色 1 21" xfId="835"/>
    <cellStyle name="60% - 强调文字颜色 1 22" xfId="837"/>
    <cellStyle name="60% - 强调文字颜色 1 23" xfId="839"/>
    <cellStyle name="60% - 强调文字颜色 1 24" xfId="841"/>
    <cellStyle name="60% - 强调文字颜色 1 25" xfId="845"/>
    <cellStyle name="60% - 强调文字颜色 1 26" xfId="847"/>
    <cellStyle name="60% - 强调文字颜色 1 27" xfId="849"/>
    <cellStyle name="60% - 强调文字颜色 1 28" xfId="851"/>
    <cellStyle name="60% - 强调文字颜色 1 29" xfId="853"/>
    <cellStyle name="60% - 强调文字颜色 1 3" xfId="854"/>
    <cellStyle name="60% - 强调文字颜色 1 30" xfId="844"/>
    <cellStyle name="60% - 强调文字颜色 1 31" xfId="846"/>
    <cellStyle name="60% - 强调文字颜色 1 32" xfId="848"/>
    <cellStyle name="60% - 强调文字颜色 1 33" xfId="850"/>
    <cellStyle name="60% - 强调文字颜色 1 34" xfId="852"/>
    <cellStyle name="60% - 强调文字颜色 1 35" xfId="856"/>
    <cellStyle name="60% - 强调文字颜色 1 36" xfId="858"/>
    <cellStyle name="60% - 强调文字颜色 1 37" xfId="860"/>
    <cellStyle name="60% - 强调文字颜色 1 38" xfId="862"/>
    <cellStyle name="60% - 强调文字颜色 1 39" xfId="864"/>
    <cellStyle name="60% - 强调文字颜色 1 4" xfId="865"/>
    <cellStyle name="60% - 强调文字颜色 1 40" xfId="855"/>
    <cellStyle name="60% - 强调文字颜色 1 41" xfId="857"/>
    <cellStyle name="60% - 强调文字颜色 1 42" xfId="859"/>
    <cellStyle name="60% - 强调文字颜色 1 43" xfId="861"/>
    <cellStyle name="60% - 强调文字颜色 1 44" xfId="863"/>
    <cellStyle name="60% - 强调文字颜色 1 45" xfId="867"/>
    <cellStyle name="60% - 强调文字颜色 1 46" xfId="868"/>
    <cellStyle name="60% - 强调文字颜色 1 47" xfId="869"/>
    <cellStyle name="60% - 强调文字颜色 1 48" xfId="870"/>
    <cellStyle name="60% - 强调文字颜色 1 49" xfId="871"/>
    <cellStyle name="60% - 强调文字颜色 1 5" xfId="872"/>
    <cellStyle name="60% - 强调文字颜色 1 50" xfId="866"/>
    <cellStyle name="60% - 强调文字颜色 1 6" xfId="873"/>
    <cellStyle name="60% - 强调文字颜色 1 7" xfId="874"/>
    <cellStyle name="60% - 强调文字颜色 1 8" xfId="875"/>
    <cellStyle name="60% - 强调文字颜色 1 9" xfId="876"/>
    <cellStyle name="60% - 强调文字颜色 2 10" xfId="877"/>
    <cellStyle name="60% - 强调文字颜色 2 11" xfId="571"/>
    <cellStyle name="60% - 强调文字颜色 2 12" xfId="579"/>
    <cellStyle name="60% - 强调文字颜色 2 13" xfId="587"/>
    <cellStyle name="60% - 强调文字颜色 2 14" xfId="18"/>
    <cellStyle name="60% - 强调文字颜色 2 15" xfId="596"/>
    <cellStyle name="60% - 强调文字颜色 2 16" xfId="605"/>
    <cellStyle name="60% - 强调文字颜色 2 17" xfId="616"/>
    <cellStyle name="60% - 强调文字颜色 2 18" xfId="627"/>
    <cellStyle name="60% - 强调文字颜色 2 19" xfId="638"/>
    <cellStyle name="60% - 强调文字颜色 2 2" xfId="878"/>
    <cellStyle name="60% - 强调文字颜色 2 20" xfId="595"/>
    <cellStyle name="60% - 强调文字颜色 2 21" xfId="604"/>
    <cellStyle name="60% - 强调文字颜色 2 22" xfId="615"/>
    <cellStyle name="60% - 强调文字颜色 2 23" xfId="626"/>
    <cellStyle name="60% - 强调文字颜色 2 24" xfId="637"/>
    <cellStyle name="60% - 强调文字颜色 2 25" xfId="648"/>
    <cellStyle name="60% - 强调文字颜色 2 26" xfId="657"/>
    <cellStyle name="60% - 强调文字颜色 2 27" xfId="665"/>
    <cellStyle name="60% - 强调文字颜色 2 28" xfId="673"/>
    <cellStyle name="60% - 强调文字颜色 2 29" xfId="680"/>
    <cellStyle name="60% - 强调文字颜色 2 3" xfId="40"/>
    <cellStyle name="60% - 强调文字颜色 2 30" xfId="647"/>
    <cellStyle name="60% - 强调文字颜色 2 31" xfId="656"/>
    <cellStyle name="60% - 强调文字颜色 2 32" xfId="664"/>
    <cellStyle name="60% - 强调文字颜色 2 33" xfId="672"/>
    <cellStyle name="60% - 强调文字颜色 2 34" xfId="679"/>
    <cellStyle name="60% - 强调文字颜色 2 35" xfId="731"/>
    <cellStyle name="60% - 强调文字颜色 2 36" xfId="736"/>
    <cellStyle name="60% - 强调文字颜色 2 37" xfId="740"/>
    <cellStyle name="60% - 强调文字颜色 2 38" xfId="744"/>
    <cellStyle name="60% - 强调文字颜色 2 39" xfId="748"/>
    <cellStyle name="60% - 强调文字颜色 2 4" xfId="879"/>
    <cellStyle name="60% - 强调文字颜色 2 40" xfId="730"/>
    <cellStyle name="60% - 强调文字颜色 2 41" xfId="735"/>
    <cellStyle name="60% - 强调文字颜色 2 42" xfId="739"/>
    <cellStyle name="60% - 强调文字颜色 2 43" xfId="743"/>
    <cellStyle name="60% - 强调文字颜色 2 44" xfId="747"/>
    <cellStyle name="60% - 强调文字颜色 2 45" xfId="752"/>
    <cellStyle name="60% - 强调文字颜色 2 46" xfId="756"/>
    <cellStyle name="60% - 强调文字颜色 2 47" xfId="759"/>
    <cellStyle name="60% - 强调文字颜色 2 48" xfId="761"/>
    <cellStyle name="60% - 强调文字颜色 2 49" xfId="763"/>
    <cellStyle name="60% - 强调文字颜色 2 5" xfId="880"/>
    <cellStyle name="60% - 强调文字颜色 2 50" xfId="751"/>
    <cellStyle name="60% - 强调文字颜色 2 6" xfId="881"/>
    <cellStyle name="60% - 强调文字颜色 2 7" xfId="882"/>
    <cellStyle name="60% - 强调文字颜色 2 8" xfId="883"/>
    <cellStyle name="60% - 强调文字颜色 2 9" xfId="884"/>
    <cellStyle name="60% - 强调文字颜色 3 10" xfId="521"/>
    <cellStyle name="60% - 强调文字颜色 3 11" xfId="691"/>
    <cellStyle name="60% - 强调文字颜色 3 12" xfId="156"/>
    <cellStyle name="60% - 强调文字颜色 3 13" xfId="26"/>
    <cellStyle name="60% - 强调文字颜色 3 14" xfId="163"/>
    <cellStyle name="60% - 强调文字颜色 3 15" xfId="122"/>
    <cellStyle name="60% - 强调文字颜色 3 16" xfId="130"/>
    <cellStyle name="60% - 强调文字颜色 3 17" xfId="6"/>
    <cellStyle name="60% - 强调文字颜色 3 18" xfId="147"/>
    <cellStyle name="60% - 强调文字颜色 3 19" xfId="112"/>
    <cellStyle name="60% - 强调文字颜色 3 2" xfId="885"/>
    <cellStyle name="60% - 强调文字颜色 3 20" xfId="121"/>
    <cellStyle name="60% - 强调文字颜色 3 21" xfId="129"/>
    <cellStyle name="60% - 强调文字颜色 3 22" xfId="5"/>
    <cellStyle name="60% - 强调文字颜色 3 23" xfId="146"/>
    <cellStyle name="60% - 强调文字颜色 3 24" xfId="111"/>
    <cellStyle name="60% - 强调文字颜色 3 25" xfId="103"/>
    <cellStyle name="60% - 强调文字颜色 3 26" xfId="139"/>
    <cellStyle name="60% - 强调文字颜色 3 27" xfId="171"/>
    <cellStyle name="60% - 强调文字颜色 3 28" xfId="179"/>
    <cellStyle name="60% - 强调文字颜色 3 29" xfId="187"/>
    <cellStyle name="60% - 强调文字颜色 3 3" xfId="886"/>
    <cellStyle name="60% - 强调文字颜色 3 30" xfId="102"/>
    <cellStyle name="60% - 强调文字颜色 3 31" xfId="138"/>
    <cellStyle name="60% - 强调文字颜色 3 32" xfId="170"/>
    <cellStyle name="60% - 强调文字颜色 3 33" xfId="178"/>
    <cellStyle name="60% - 强调文字颜色 3 34" xfId="186"/>
    <cellStyle name="60% - 强调文字颜色 3 35" xfId="194"/>
    <cellStyle name="60% - 强调文字颜色 3 36" xfId="200"/>
    <cellStyle name="60% - 强调文字颜色 3 37" xfId="207"/>
    <cellStyle name="60% - 强调文字颜色 3 38" xfId="213"/>
    <cellStyle name="60% - 强调文字颜色 3 39" xfId="220"/>
    <cellStyle name="60% - 强调文字颜色 3 4" xfId="887"/>
    <cellStyle name="60% - 强调文字颜色 3 40" xfId="193"/>
    <cellStyle name="60% - 强调文字颜色 3 41" xfId="199"/>
    <cellStyle name="60% - 强调文字颜色 3 42" xfId="206"/>
    <cellStyle name="60% - 强调文字颜色 3 43" xfId="212"/>
    <cellStyle name="60% - 强调文字颜色 3 44" xfId="219"/>
    <cellStyle name="60% - 强调文字颜色 3 45" xfId="227"/>
    <cellStyle name="60% - 强调文字颜色 3 46" xfId="34"/>
    <cellStyle name="60% - 强调文字颜色 3 47" xfId="234"/>
    <cellStyle name="60% - 强调文字颜色 3 48" xfId="239"/>
    <cellStyle name="60% - 强调文字颜色 3 49" xfId="243"/>
    <cellStyle name="60% - 强调文字颜色 3 5" xfId="888"/>
    <cellStyle name="60% - 强调文字颜色 3 50" xfId="226"/>
    <cellStyle name="60% - 强调文字颜色 3 6" xfId="889"/>
    <cellStyle name="60% - 强调文字颜色 3 7" xfId="890"/>
    <cellStyle name="60% - 强调文字颜色 3 8" xfId="891"/>
    <cellStyle name="60% - 强调文字颜色 3 9" xfId="892"/>
    <cellStyle name="60% - 强调文字颜色 4 10" xfId="893"/>
    <cellStyle name="60% - 强调文字颜色 4 11" xfId="42"/>
    <cellStyle name="60% - 强调文字颜色 4 12" xfId="256"/>
    <cellStyle name="60% - 强调文字颜色 4 13" xfId="261"/>
    <cellStyle name="60% - 强调文字颜色 4 14" xfId="266"/>
    <cellStyle name="60% - 强调文字颜色 4 15" xfId="272"/>
    <cellStyle name="60% - 强调文字颜色 4 16" xfId="278"/>
    <cellStyle name="60% - 强调文字颜色 4 17" xfId="285"/>
    <cellStyle name="60% - 强调文字颜色 4 18" xfId="293"/>
    <cellStyle name="60% - 强调文字颜色 4 19" xfId="301"/>
    <cellStyle name="60% - 强调文字颜色 4 2" xfId="894"/>
    <cellStyle name="60% - 强调文字颜色 4 20" xfId="271"/>
    <cellStyle name="60% - 强调文字颜色 4 21" xfId="277"/>
    <cellStyle name="60% - 强调文字颜色 4 22" xfId="284"/>
    <cellStyle name="60% - 强调文字颜色 4 23" xfId="292"/>
    <cellStyle name="60% - 强调文字颜色 4 24" xfId="300"/>
    <cellStyle name="60% - 强调文字颜色 4 25" xfId="309"/>
    <cellStyle name="60% - 强调文字颜色 4 26" xfId="317"/>
    <cellStyle name="60% - 强调文字颜色 4 27" xfId="71"/>
    <cellStyle name="60% - 强调文字颜色 4 28" xfId="57"/>
    <cellStyle name="60% - 强调文字颜色 4 29" xfId="78"/>
    <cellStyle name="60% - 强调文字颜色 4 3" xfId="895"/>
    <cellStyle name="60% - 强调文字颜色 4 30" xfId="308"/>
    <cellStyle name="60% - 强调文字颜色 4 31" xfId="316"/>
    <cellStyle name="60% - 强调文字颜色 4 32" xfId="70"/>
    <cellStyle name="60% - 强调文字颜色 4 33" xfId="56"/>
    <cellStyle name="60% - 强调文字颜色 4 34" xfId="77"/>
    <cellStyle name="60% - 强调文字颜色 4 35" xfId="85"/>
    <cellStyle name="60% - 强调文字颜色 4 36" xfId="91"/>
    <cellStyle name="60% - 强调文字颜色 4 37" xfId="97"/>
    <cellStyle name="60% - 强调文字颜色 4 38" xfId="326"/>
    <cellStyle name="60% - 强调文字颜色 4 39" xfId="332"/>
    <cellStyle name="60% - 强调文字颜色 4 4" xfId="896"/>
    <cellStyle name="60% - 强调文字颜色 4 40" xfId="84"/>
    <cellStyle name="60% - 强调文字颜色 4 41" xfId="90"/>
    <cellStyle name="60% - 强调文字颜色 4 42" xfId="96"/>
    <cellStyle name="60% - 强调文字颜色 4 43" xfId="325"/>
    <cellStyle name="60% - 强调文字颜色 4 44" xfId="331"/>
    <cellStyle name="60% - 强调文字颜色 4 45" xfId="338"/>
    <cellStyle name="60% - 强调文字颜色 4 46" xfId="343"/>
    <cellStyle name="60% - 强调文字颜色 4 47" xfId="349"/>
    <cellStyle name="60% - 强调文字颜色 4 48" xfId="353"/>
    <cellStyle name="60% - 强调文字颜色 4 49" xfId="356"/>
    <cellStyle name="60% - 强调文字颜色 4 5" xfId="897"/>
    <cellStyle name="60% - 强调文字颜色 4 50" xfId="337"/>
    <cellStyle name="60% - 强调文字颜色 4 6" xfId="898"/>
    <cellStyle name="60% - 强调文字颜色 4 7" xfId="899"/>
    <cellStyle name="60% - 强调文字颜色 4 8" xfId="900"/>
    <cellStyle name="60% - 强调文字颜色 4 9" xfId="901"/>
    <cellStyle name="60% - 强调文字颜色 5 10" xfId="902"/>
    <cellStyle name="60% - 强调文字颜色 5 11" xfId="771"/>
    <cellStyle name="60% - 强调文字颜色 5 12" xfId="367"/>
    <cellStyle name="60% - 强调文字颜色 5 13" xfId="371"/>
    <cellStyle name="60% - 强调文字颜色 5 14" xfId="375"/>
    <cellStyle name="60% - 强调文字颜色 5 15" xfId="380"/>
    <cellStyle name="60% - 强调文字颜色 5 16" xfId="385"/>
    <cellStyle name="60% - 强调文字颜色 5 17" xfId="391"/>
    <cellStyle name="60% - 强调文字颜色 5 18" xfId="398"/>
    <cellStyle name="60% - 强调文字颜色 5 19" xfId="404"/>
    <cellStyle name="60% - 强调文字颜色 5 2" xfId="903"/>
    <cellStyle name="60% - 强调文字颜色 5 20" xfId="379"/>
    <cellStyle name="60% - 强调文字颜色 5 21" xfId="384"/>
    <cellStyle name="60% - 强调文字颜色 5 22" xfId="390"/>
    <cellStyle name="60% - 强调文字颜色 5 23" xfId="397"/>
    <cellStyle name="60% - 强调文字颜色 5 24" xfId="403"/>
    <cellStyle name="60% - 强调文字颜色 5 25" xfId="410"/>
    <cellStyle name="60% - 强调文字颜色 5 26" xfId="416"/>
    <cellStyle name="60% - 强调文字颜色 5 27" xfId="425"/>
    <cellStyle name="60% - 强调文字颜色 5 28" xfId="14"/>
    <cellStyle name="60% - 强调文字颜色 5 29" xfId="431"/>
    <cellStyle name="60% - 强调文字颜色 5 3" xfId="904"/>
    <cellStyle name="60% - 强调文字颜色 5 30" xfId="409"/>
    <cellStyle name="60% - 强调文字颜色 5 31" xfId="415"/>
    <cellStyle name="60% - 强调文字颜色 5 32" xfId="424"/>
    <cellStyle name="60% - 强调文字颜色 5 33" xfId="13"/>
    <cellStyle name="60% - 强调文字颜色 5 34" xfId="430"/>
    <cellStyle name="60% - 强调文字颜色 5 35" xfId="437"/>
    <cellStyle name="60% - 强调文字颜色 5 36" xfId="443"/>
    <cellStyle name="60% - 强调文字颜色 5 37" xfId="449"/>
    <cellStyle name="60% - 强调文字颜色 5 38" xfId="455"/>
    <cellStyle name="60% - 强调文字颜色 5 39" xfId="463"/>
    <cellStyle name="60% - 强调文字颜色 5 4" xfId="905"/>
    <cellStyle name="60% - 强调文字颜色 5 40" xfId="436"/>
    <cellStyle name="60% - 强调文字颜色 5 41" xfId="442"/>
    <cellStyle name="60% - 强调文字颜色 5 42" xfId="448"/>
    <cellStyle name="60% - 强调文字颜色 5 43" xfId="454"/>
    <cellStyle name="60% - 强调文字颜色 5 44" xfId="462"/>
    <cellStyle name="60% - 强调文字颜色 5 45" xfId="467"/>
    <cellStyle name="60% - 强调文字颜色 5 46" xfId="472"/>
    <cellStyle name="60% - 强调文字颜色 5 47" xfId="482"/>
    <cellStyle name="60% - 强调文字颜色 5 48" xfId="486"/>
    <cellStyle name="60% - 强调文字颜色 5 49" xfId="489"/>
    <cellStyle name="60% - 强调文字颜色 5 5" xfId="906"/>
    <cellStyle name="60% - 强调文字颜色 5 50" xfId="466"/>
    <cellStyle name="60% - 强调文字颜色 5 6" xfId="907"/>
    <cellStyle name="60% - 强调文字颜色 5 7" xfId="908"/>
    <cellStyle name="60% - 强调文字颜色 5 8" xfId="909"/>
    <cellStyle name="60% - 强调文字颜色 5 9" xfId="910"/>
    <cellStyle name="60% - 强调文字颜色 6 10" xfId="911"/>
    <cellStyle name="60% - 强调文字颜色 6 11" xfId="785"/>
    <cellStyle name="60% - 强调文字颜色 6 12" xfId="523"/>
    <cellStyle name="60% - 强调文字颜色 6 13" xfId="526"/>
    <cellStyle name="60% - 强调文字颜色 6 14" xfId="529"/>
    <cellStyle name="60% - 强调文字颜色 6 15" xfId="533"/>
    <cellStyle name="60% - 强调文字颜色 6 16" xfId="537"/>
    <cellStyle name="60% - 强调文字颜色 6 17" xfId="542"/>
    <cellStyle name="60% - 强调文字颜色 6 18" xfId="50"/>
    <cellStyle name="60% - 强调文字颜色 6 19" xfId="548"/>
    <cellStyle name="60% - 强调文字颜色 6 2" xfId="912"/>
    <cellStyle name="60% - 强调文字颜色 6 20" xfId="532"/>
    <cellStyle name="60% - 强调文字颜色 6 21" xfId="536"/>
    <cellStyle name="60% - 强调文字颜色 6 22" xfId="541"/>
    <cellStyle name="60% - 强调文字颜色 6 23" xfId="49"/>
    <cellStyle name="60% - 强调文字颜色 6 24" xfId="547"/>
    <cellStyle name="60% - 强调文字颜色 6 25" xfId="554"/>
    <cellStyle name="60% - 强调文字颜色 6 26" xfId="560"/>
    <cellStyle name="60% - 强调文字颜色 6 27" xfId="566"/>
    <cellStyle name="60% - 强调文字颜色 6 28" xfId="574"/>
    <cellStyle name="60% - 强调文字颜色 6 29" xfId="582"/>
    <cellStyle name="60% - 强调文字颜色 6 3" xfId="913"/>
    <cellStyle name="60% - 强调文字颜色 6 30" xfId="553"/>
    <cellStyle name="60% - 强调文字颜色 6 31" xfId="559"/>
    <cellStyle name="60% - 强调文字颜色 6 32" xfId="565"/>
    <cellStyle name="60% - 强调文字颜色 6 33" xfId="573"/>
    <cellStyle name="60% - 强调文字颜色 6 34" xfId="581"/>
    <cellStyle name="60% - 强调文字颜色 6 35" xfId="590"/>
    <cellStyle name="60% - 强调文字颜色 6 36" xfId="21"/>
    <cellStyle name="60% - 强调文字颜色 6 37" xfId="599"/>
    <cellStyle name="60% - 强调文字颜色 6 38" xfId="610"/>
    <cellStyle name="60% - 强调文字颜色 6 39" xfId="621"/>
    <cellStyle name="60% - 强调文字颜色 6 4" xfId="914"/>
    <cellStyle name="60% - 强调文字颜色 6 40" xfId="589"/>
    <cellStyle name="60% - 强调文字颜色 6 41" xfId="20"/>
    <cellStyle name="60% - 强调文字颜色 6 42" xfId="598"/>
    <cellStyle name="60% - 强调文字颜色 6 43" xfId="609"/>
    <cellStyle name="60% - 强调文字颜色 6 44" xfId="620"/>
    <cellStyle name="60% - 强调文字颜色 6 45" xfId="632"/>
    <cellStyle name="60% - 强调文字颜色 6 46" xfId="642"/>
    <cellStyle name="60% - 强调文字颜色 6 47" xfId="652"/>
    <cellStyle name="60% - 强调文字颜色 6 48" xfId="661"/>
    <cellStyle name="60% - 强调文字颜色 6 49" xfId="669"/>
    <cellStyle name="60% - 强调文字颜色 6 5" xfId="915"/>
    <cellStyle name="60% - 强调文字颜色 6 50" xfId="631"/>
    <cellStyle name="60% - 强调文字颜色 6 6" xfId="916"/>
    <cellStyle name="60% - 强调文字颜色 6 7" xfId="917"/>
    <cellStyle name="60% - 强调文字颜色 6 8" xfId="918"/>
    <cellStyle name="60% - 强调文字颜色 6 9" xfId="919"/>
    <cellStyle name="标题 1 10" xfId="920"/>
    <cellStyle name="标题 1 11" xfId="921"/>
    <cellStyle name="标题 1 12" xfId="922"/>
    <cellStyle name="标题 1 13" xfId="923"/>
    <cellStyle name="标题 1 14" xfId="924"/>
    <cellStyle name="标题 1 15" xfId="926"/>
    <cellStyle name="标题 1 16" xfId="928"/>
    <cellStyle name="标题 1 17" xfId="930"/>
    <cellStyle name="标题 1 18" xfId="932"/>
    <cellStyle name="标题 1 19" xfId="934"/>
    <cellStyle name="标题 1 2" xfId="608"/>
    <cellStyle name="标题 1 20" xfId="925"/>
    <cellStyle name="标题 1 21" xfId="927"/>
    <cellStyle name="标题 1 22" xfId="929"/>
    <cellStyle name="标题 1 23" xfId="931"/>
    <cellStyle name="标题 1 24" xfId="933"/>
    <cellStyle name="标题 1 25" xfId="936"/>
    <cellStyle name="标题 1 26" xfId="938"/>
    <cellStyle name="标题 1 27" xfId="940"/>
    <cellStyle name="标题 1 28" xfId="942"/>
    <cellStyle name="标题 1 29" xfId="944"/>
    <cellStyle name="标题 1 3" xfId="619"/>
    <cellStyle name="标题 1 30" xfId="935"/>
    <cellStyle name="标题 1 31" xfId="937"/>
    <cellStyle name="标题 1 32" xfId="939"/>
    <cellStyle name="标题 1 33" xfId="941"/>
    <cellStyle name="标题 1 34" xfId="943"/>
    <cellStyle name="标题 1 35" xfId="946"/>
    <cellStyle name="标题 1 36" xfId="948"/>
    <cellStyle name="标题 1 37" xfId="950"/>
    <cellStyle name="标题 1 38" xfId="952"/>
    <cellStyle name="标题 1 39" xfId="954"/>
    <cellStyle name="标题 1 4" xfId="630"/>
    <cellStyle name="标题 1 40" xfId="945"/>
    <cellStyle name="标题 1 41" xfId="947"/>
    <cellStyle name="标题 1 42" xfId="949"/>
    <cellStyle name="标题 1 43" xfId="951"/>
    <cellStyle name="标题 1 44" xfId="953"/>
    <cellStyle name="标题 1 45" xfId="956"/>
    <cellStyle name="标题 1 46" xfId="957"/>
    <cellStyle name="标题 1 47" xfId="958"/>
    <cellStyle name="标题 1 48" xfId="960"/>
    <cellStyle name="标题 1 49" xfId="962"/>
    <cellStyle name="标题 1 5" xfId="641"/>
    <cellStyle name="标题 1 50" xfId="955"/>
    <cellStyle name="标题 1 6" xfId="651"/>
    <cellStyle name="标题 1 7" xfId="660"/>
    <cellStyle name="标题 1 8" xfId="668"/>
    <cellStyle name="标题 1 9" xfId="676"/>
    <cellStyle name="标题 10" xfId="963"/>
    <cellStyle name="标题 11" xfId="964"/>
    <cellStyle name="标题 12" xfId="965"/>
    <cellStyle name="标题 13" xfId="966"/>
    <cellStyle name="标题 14" xfId="967"/>
    <cellStyle name="标题 15" xfId="969"/>
    <cellStyle name="标题 16" xfId="971"/>
    <cellStyle name="标题 17" xfId="797"/>
    <cellStyle name="标题 18" xfId="800"/>
    <cellStyle name="标题 19" xfId="803"/>
    <cellStyle name="标题 2 10" xfId="972"/>
    <cellStyle name="标题 2 11" xfId="973"/>
    <cellStyle name="标题 2 12" xfId="974"/>
    <cellStyle name="标题 2 13" xfId="975"/>
    <cellStyle name="标题 2 14" xfId="976"/>
    <cellStyle name="标题 2 15" xfId="978"/>
    <cellStyle name="标题 2 16" xfId="980"/>
    <cellStyle name="标题 2 17" xfId="982"/>
    <cellStyle name="标题 2 18" xfId="984"/>
    <cellStyle name="标题 2 19" xfId="986"/>
    <cellStyle name="标题 2 2" xfId="987"/>
    <cellStyle name="标题 2 20" xfId="977"/>
    <cellStyle name="标题 2 21" xfId="979"/>
    <cellStyle name="标题 2 22" xfId="981"/>
    <cellStyle name="标题 2 23" xfId="983"/>
    <cellStyle name="标题 2 24" xfId="985"/>
    <cellStyle name="标题 2 25" xfId="989"/>
    <cellStyle name="标题 2 26" xfId="991"/>
    <cellStyle name="标题 2 27" xfId="993"/>
    <cellStyle name="标题 2 28" xfId="995"/>
    <cellStyle name="标题 2 29" xfId="997"/>
    <cellStyle name="标题 2 3" xfId="998"/>
    <cellStyle name="标题 2 30" xfId="988"/>
    <cellStyle name="标题 2 31" xfId="990"/>
    <cellStyle name="标题 2 32" xfId="992"/>
    <cellStyle name="标题 2 33" xfId="994"/>
    <cellStyle name="标题 2 34" xfId="996"/>
    <cellStyle name="标题 2 35" xfId="1000"/>
    <cellStyle name="标题 2 36" xfId="1002"/>
    <cellStyle name="标题 2 37" xfId="1004"/>
    <cellStyle name="标题 2 38" xfId="1006"/>
    <cellStyle name="标题 2 39" xfId="1008"/>
    <cellStyle name="标题 2 4" xfId="1009"/>
    <cellStyle name="标题 2 40" xfId="999"/>
    <cellStyle name="标题 2 41" xfId="1001"/>
    <cellStyle name="标题 2 42" xfId="1003"/>
    <cellStyle name="标题 2 43" xfId="1005"/>
    <cellStyle name="标题 2 44" xfId="1007"/>
    <cellStyle name="标题 2 45" xfId="1011"/>
    <cellStyle name="标题 2 46" xfId="1012"/>
    <cellStyle name="标题 2 47" xfId="1013"/>
    <cellStyle name="标题 2 48" xfId="1014"/>
    <cellStyle name="标题 2 49" xfId="1015"/>
    <cellStyle name="标题 2 5" xfId="1016"/>
    <cellStyle name="标题 2 50" xfId="1010"/>
    <cellStyle name="标题 2 6" xfId="1017"/>
    <cellStyle name="标题 2 7" xfId="1018"/>
    <cellStyle name="标题 2 8" xfId="1019"/>
    <cellStyle name="标题 2 9" xfId="1020"/>
    <cellStyle name="标题 20" xfId="968"/>
    <cellStyle name="标题 21" xfId="970"/>
    <cellStyle name="标题 22" xfId="796"/>
    <cellStyle name="标题 23" xfId="799"/>
    <cellStyle name="标题 24" xfId="802"/>
    <cellStyle name="标题 25" xfId="806"/>
    <cellStyle name="标题 26" xfId="809"/>
    <cellStyle name="标题 27" xfId="812"/>
    <cellStyle name="标题 28" xfId="815"/>
    <cellStyle name="标题 29" xfId="818"/>
    <cellStyle name="标题 3 10" xfId="1021"/>
    <cellStyle name="标题 3 11" xfId="1022"/>
    <cellStyle name="标题 3 12" xfId="1023"/>
    <cellStyle name="标题 3 13" xfId="1024"/>
    <cellStyle name="标题 3 14" xfId="1025"/>
    <cellStyle name="标题 3 15" xfId="1027"/>
    <cellStyle name="标题 3 16" xfId="1029"/>
    <cellStyle name="标题 3 17" xfId="1031"/>
    <cellStyle name="标题 3 18" xfId="1033"/>
    <cellStyle name="标题 3 19" xfId="1035"/>
    <cellStyle name="标题 3 2" xfId="1036"/>
    <cellStyle name="标题 3 20" xfId="1026"/>
    <cellStyle name="标题 3 21" xfId="1028"/>
    <cellStyle name="标题 3 22" xfId="1030"/>
    <cellStyle name="标题 3 23" xfId="1032"/>
    <cellStyle name="标题 3 24" xfId="1034"/>
    <cellStyle name="标题 3 25" xfId="1038"/>
    <cellStyle name="标题 3 26" xfId="1040"/>
    <cellStyle name="标题 3 27" xfId="1042"/>
    <cellStyle name="标题 3 28" xfId="1044"/>
    <cellStyle name="标题 3 29" xfId="1046"/>
    <cellStyle name="标题 3 3" xfId="1047"/>
    <cellStyle name="标题 3 30" xfId="1037"/>
    <cellStyle name="标题 3 31" xfId="1039"/>
    <cellStyle name="标题 3 32" xfId="1041"/>
    <cellStyle name="标题 3 33" xfId="1043"/>
    <cellStyle name="标题 3 34" xfId="1045"/>
    <cellStyle name="标题 3 35" xfId="1049"/>
    <cellStyle name="标题 3 36" xfId="1051"/>
    <cellStyle name="标题 3 37" xfId="1053"/>
    <cellStyle name="标题 3 38" xfId="1055"/>
    <cellStyle name="标题 3 39" xfId="1057"/>
    <cellStyle name="标题 3 4" xfId="1058"/>
    <cellStyle name="标题 3 40" xfId="1048"/>
    <cellStyle name="标题 3 41" xfId="1050"/>
    <cellStyle name="标题 3 42" xfId="1052"/>
    <cellStyle name="标题 3 43" xfId="1054"/>
    <cellStyle name="标题 3 44" xfId="1056"/>
    <cellStyle name="标题 3 45" xfId="1060"/>
    <cellStyle name="标题 3 46" xfId="1061"/>
    <cellStyle name="标题 3 47" xfId="1062"/>
    <cellStyle name="标题 3 48" xfId="1063"/>
    <cellStyle name="标题 3 49" xfId="1064"/>
    <cellStyle name="标题 3 5" xfId="1065"/>
    <cellStyle name="标题 3 50" xfId="1059"/>
    <cellStyle name="标题 3 6" xfId="1066"/>
    <cellStyle name="标题 3 7" xfId="1067"/>
    <cellStyle name="标题 3 8" xfId="1068"/>
    <cellStyle name="标题 3 9" xfId="1069"/>
    <cellStyle name="标题 30" xfId="805"/>
    <cellStyle name="标题 31" xfId="808"/>
    <cellStyle name="标题 32" xfId="811"/>
    <cellStyle name="标题 33" xfId="814"/>
    <cellStyle name="标题 34" xfId="817"/>
    <cellStyle name="标题 35" xfId="1071"/>
    <cellStyle name="标题 36" xfId="1073"/>
    <cellStyle name="标题 37" xfId="1075"/>
    <cellStyle name="标题 38" xfId="1077"/>
    <cellStyle name="标题 39" xfId="1079"/>
    <cellStyle name="标题 4 10" xfId="1080"/>
    <cellStyle name="标题 4 11" xfId="1081"/>
    <cellStyle name="标题 4 12" xfId="1082"/>
    <cellStyle name="标题 4 13" xfId="1083"/>
    <cellStyle name="标题 4 14" xfId="1084"/>
    <cellStyle name="标题 4 15" xfId="1086"/>
    <cellStyle name="标题 4 16" xfId="1088"/>
    <cellStyle name="标题 4 17" xfId="1090"/>
    <cellStyle name="标题 4 18" xfId="1092"/>
    <cellStyle name="标题 4 19" xfId="1094"/>
    <cellStyle name="标题 4 2" xfId="1095"/>
    <cellStyle name="标题 4 20" xfId="1085"/>
    <cellStyle name="标题 4 21" xfId="1087"/>
    <cellStyle name="标题 4 22" xfId="1089"/>
    <cellStyle name="标题 4 23" xfId="1091"/>
    <cellStyle name="标题 4 24" xfId="1093"/>
    <cellStyle name="标题 4 25" xfId="1097"/>
    <cellStyle name="标题 4 26" xfId="1099"/>
    <cellStyle name="标题 4 27" xfId="1101"/>
    <cellStyle name="标题 4 28" xfId="1103"/>
    <cellStyle name="标题 4 29" xfId="1105"/>
    <cellStyle name="标题 4 3" xfId="1106"/>
    <cellStyle name="标题 4 30" xfId="1096"/>
    <cellStyle name="标题 4 31" xfId="1098"/>
    <cellStyle name="标题 4 32" xfId="1100"/>
    <cellStyle name="标题 4 33" xfId="1102"/>
    <cellStyle name="标题 4 34" xfId="1104"/>
    <cellStyle name="标题 4 35" xfId="1108"/>
    <cellStyle name="标题 4 36" xfId="1110"/>
    <cellStyle name="标题 4 37" xfId="1112"/>
    <cellStyle name="标题 4 38" xfId="1114"/>
    <cellStyle name="标题 4 39" xfId="1116"/>
    <cellStyle name="标题 4 4" xfId="1117"/>
    <cellStyle name="标题 4 40" xfId="1107"/>
    <cellStyle name="标题 4 41" xfId="1109"/>
    <cellStyle name="标题 4 42" xfId="1111"/>
    <cellStyle name="标题 4 43" xfId="1113"/>
    <cellStyle name="标题 4 44" xfId="1115"/>
    <cellStyle name="标题 4 45" xfId="1119"/>
    <cellStyle name="标题 4 46" xfId="1120"/>
    <cellStyle name="标题 4 47" xfId="1121"/>
    <cellStyle name="标题 4 48" xfId="1122"/>
    <cellStyle name="标题 4 49" xfId="1123"/>
    <cellStyle name="标题 4 5" xfId="1124"/>
    <cellStyle name="标题 4 50" xfId="1118"/>
    <cellStyle name="标题 4 6" xfId="1125"/>
    <cellStyle name="标题 4 7" xfId="1126"/>
    <cellStyle name="标题 4 8" xfId="1127"/>
    <cellStyle name="标题 4 9" xfId="1128"/>
    <cellStyle name="标题 40" xfId="1070"/>
    <cellStyle name="标题 41" xfId="1072"/>
    <cellStyle name="标题 42" xfId="1074"/>
    <cellStyle name="标题 43" xfId="1076"/>
    <cellStyle name="标题 44" xfId="1078"/>
    <cellStyle name="标题 45" xfId="1130"/>
    <cellStyle name="标题 46" xfId="1132"/>
    <cellStyle name="标题 47" xfId="1134"/>
    <cellStyle name="标题 48" xfId="1136"/>
    <cellStyle name="标题 49" xfId="1137"/>
    <cellStyle name="标题 5" xfId="1138"/>
    <cellStyle name="标题 50" xfId="1129"/>
    <cellStyle name="标题 51" xfId="1131"/>
    <cellStyle name="标题 52" xfId="1133"/>
    <cellStyle name="标题 53" xfId="1135"/>
    <cellStyle name="标题 6" xfId="1139"/>
    <cellStyle name="标题 7" xfId="1140"/>
    <cellStyle name="标题 8" xfId="1141"/>
    <cellStyle name="标题 9" xfId="1142"/>
    <cellStyle name="差 10" xfId="1145"/>
    <cellStyle name="差 11" xfId="1148"/>
    <cellStyle name="差 12" xfId="1151"/>
    <cellStyle name="差 13" xfId="1154"/>
    <cellStyle name="差 14" xfId="1157"/>
    <cellStyle name="差 15" xfId="1161"/>
    <cellStyle name="差 16" xfId="1164"/>
    <cellStyle name="差 17" xfId="1167"/>
    <cellStyle name="差 18" xfId="1170"/>
    <cellStyle name="差 19" xfId="1173"/>
    <cellStyle name="差 2" xfId="1175"/>
    <cellStyle name="差 20" xfId="1160"/>
    <cellStyle name="差 21" xfId="1163"/>
    <cellStyle name="差 22" xfId="1166"/>
    <cellStyle name="差 23" xfId="1169"/>
    <cellStyle name="差 24" xfId="1172"/>
    <cellStyle name="差 25" xfId="1177"/>
    <cellStyle name="差 26" xfId="1179"/>
    <cellStyle name="差 27" xfId="1181"/>
    <cellStyle name="差 28" xfId="1183"/>
    <cellStyle name="差 29" xfId="1185"/>
    <cellStyle name="差 3" xfId="1187"/>
    <cellStyle name="差 30" xfId="1176"/>
    <cellStyle name="差 31" xfId="1178"/>
    <cellStyle name="差 32" xfId="1180"/>
    <cellStyle name="差 33" xfId="1182"/>
    <cellStyle name="差 34" xfId="1184"/>
    <cellStyle name="差 35" xfId="1189"/>
    <cellStyle name="差 36" xfId="1191"/>
    <cellStyle name="差 37" xfId="1193"/>
    <cellStyle name="差 38" xfId="1195"/>
    <cellStyle name="差 39" xfId="1197"/>
    <cellStyle name="差 4" xfId="1199"/>
    <cellStyle name="差 40" xfId="1188"/>
    <cellStyle name="差 41" xfId="1190"/>
    <cellStyle name="差 42" xfId="1192"/>
    <cellStyle name="差 43" xfId="1194"/>
    <cellStyle name="差 44" xfId="1196"/>
    <cellStyle name="差 45" xfId="1201"/>
    <cellStyle name="差 46" xfId="1202"/>
    <cellStyle name="差 47" xfId="1203"/>
    <cellStyle name="差 48" xfId="1204"/>
    <cellStyle name="差 49" xfId="1205"/>
    <cellStyle name="差 5" xfId="1207"/>
    <cellStyle name="差 50" xfId="1200"/>
    <cellStyle name="差 6" xfId="1209"/>
    <cellStyle name="差 7" xfId="1210"/>
    <cellStyle name="差 8" xfId="1211"/>
    <cellStyle name="差 9" xfId="1212"/>
    <cellStyle name="常规" xfId="0" builtinId="0"/>
    <cellStyle name="常规 2" xfId="1214"/>
    <cellStyle name="常规 35" xfId="1215"/>
    <cellStyle name="常规 36" xfId="1216"/>
    <cellStyle name="常规 45" xfId="1218"/>
    <cellStyle name="常规 50" xfId="1217"/>
    <cellStyle name="好 10" xfId="1213"/>
    <cellStyle name="好 11" xfId="1220"/>
    <cellStyle name="好 12" xfId="1222"/>
    <cellStyle name="好 13" xfId="1224"/>
    <cellStyle name="好 14" xfId="1226"/>
    <cellStyle name="好 15" xfId="1229"/>
    <cellStyle name="好 16" xfId="1233"/>
    <cellStyle name="好 17" xfId="1237"/>
    <cellStyle name="好 18" xfId="1241"/>
    <cellStyle name="好 19" xfId="1245"/>
    <cellStyle name="好 2" xfId="1246"/>
    <cellStyle name="好 20" xfId="1228"/>
    <cellStyle name="好 21" xfId="1232"/>
    <cellStyle name="好 22" xfId="1236"/>
    <cellStyle name="好 23" xfId="1240"/>
    <cellStyle name="好 24" xfId="1244"/>
    <cellStyle name="好 25" xfId="1250"/>
    <cellStyle name="好 26" xfId="1254"/>
    <cellStyle name="好 27" xfId="1258"/>
    <cellStyle name="好 28" xfId="1262"/>
    <cellStyle name="好 29" xfId="1266"/>
    <cellStyle name="好 3" xfId="1267"/>
    <cellStyle name="好 30" xfId="1249"/>
    <cellStyle name="好 31" xfId="1253"/>
    <cellStyle name="好 32" xfId="1257"/>
    <cellStyle name="好 33" xfId="1261"/>
    <cellStyle name="好 34" xfId="1265"/>
    <cellStyle name="好 35" xfId="1271"/>
    <cellStyle name="好 36" xfId="1275"/>
    <cellStyle name="好 37" xfId="1279"/>
    <cellStyle name="好 38" xfId="1283"/>
    <cellStyle name="好 39" xfId="1287"/>
    <cellStyle name="好 4" xfId="1288"/>
    <cellStyle name="好 40" xfId="1270"/>
    <cellStyle name="好 41" xfId="1274"/>
    <cellStyle name="好 42" xfId="1278"/>
    <cellStyle name="好 43" xfId="1282"/>
    <cellStyle name="好 44" xfId="1286"/>
    <cellStyle name="好 45" xfId="1292"/>
    <cellStyle name="好 46" xfId="1295"/>
    <cellStyle name="好 47" xfId="1297"/>
    <cellStyle name="好 48" xfId="1299"/>
    <cellStyle name="好 49" xfId="1301"/>
    <cellStyle name="好 5" xfId="1302"/>
    <cellStyle name="好 50" xfId="1291"/>
    <cellStyle name="好 6" xfId="1303"/>
    <cellStyle name="好 7" xfId="1304"/>
    <cellStyle name="好 8" xfId="1305"/>
    <cellStyle name="好 9" xfId="1306"/>
    <cellStyle name="汇总 10" xfId="1308"/>
    <cellStyle name="汇总 11" xfId="1310"/>
    <cellStyle name="汇总 12" xfId="1312"/>
    <cellStyle name="汇总 13" xfId="1314"/>
    <cellStyle name="汇总 14" xfId="1317"/>
    <cellStyle name="汇总 15" xfId="1321"/>
    <cellStyle name="汇总 16" xfId="1325"/>
    <cellStyle name="汇总 17" xfId="1329"/>
    <cellStyle name="汇总 18" xfId="1333"/>
    <cellStyle name="汇总 19" xfId="1337"/>
    <cellStyle name="汇总 2" xfId="1338"/>
    <cellStyle name="汇总 20" xfId="1320"/>
    <cellStyle name="汇总 21" xfId="1324"/>
    <cellStyle name="汇总 22" xfId="1328"/>
    <cellStyle name="汇总 23" xfId="1332"/>
    <cellStyle name="汇总 24" xfId="1336"/>
    <cellStyle name="汇总 25" xfId="1342"/>
    <cellStyle name="汇总 26" xfId="1346"/>
    <cellStyle name="汇总 27" xfId="1350"/>
    <cellStyle name="汇总 28" xfId="1354"/>
    <cellStyle name="汇总 29" xfId="1358"/>
    <cellStyle name="汇总 3" xfId="1359"/>
    <cellStyle name="汇总 30" xfId="1341"/>
    <cellStyle name="汇总 31" xfId="1345"/>
    <cellStyle name="汇总 32" xfId="1349"/>
    <cellStyle name="汇总 33" xfId="1353"/>
    <cellStyle name="汇总 34" xfId="1357"/>
    <cellStyle name="汇总 35" xfId="1363"/>
    <cellStyle name="汇总 36" xfId="1367"/>
    <cellStyle name="汇总 37" xfId="1371"/>
    <cellStyle name="汇总 38" xfId="1375"/>
    <cellStyle name="汇总 39" xfId="1379"/>
    <cellStyle name="汇总 4" xfId="1380"/>
    <cellStyle name="汇总 40" xfId="1362"/>
    <cellStyle name="汇总 41" xfId="1366"/>
    <cellStyle name="汇总 42" xfId="1370"/>
    <cellStyle name="汇总 43" xfId="1374"/>
    <cellStyle name="汇总 44" xfId="1378"/>
    <cellStyle name="汇总 45" xfId="1383"/>
    <cellStyle name="汇总 46" xfId="1385"/>
    <cellStyle name="汇总 47" xfId="1387"/>
    <cellStyle name="汇总 48" xfId="1389"/>
    <cellStyle name="汇总 49" xfId="1390"/>
    <cellStyle name="汇总 5" xfId="1391"/>
    <cellStyle name="汇总 50" xfId="1382"/>
    <cellStyle name="汇总 6" xfId="1392"/>
    <cellStyle name="汇总 7" xfId="1393"/>
    <cellStyle name="汇总 8" xfId="1394"/>
    <cellStyle name="汇总 9" xfId="1395"/>
    <cellStyle name="计算 10" xfId="1396"/>
    <cellStyle name="计算 11" xfId="1397"/>
    <cellStyle name="计算 12" xfId="1398"/>
    <cellStyle name="计算 13" xfId="1399"/>
    <cellStyle name="计算 14" xfId="1400"/>
    <cellStyle name="计算 15" xfId="1402"/>
    <cellStyle name="计算 16" xfId="1404"/>
    <cellStyle name="计算 17" xfId="1406"/>
    <cellStyle name="计算 18" xfId="1408"/>
    <cellStyle name="计算 19" xfId="1410"/>
    <cellStyle name="计算 2" xfId="1411"/>
    <cellStyle name="计算 20" xfId="1401"/>
    <cellStyle name="计算 21" xfId="1403"/>
    <cellStyle name="计算 22" xfId="1405"/>
    <cellStyle name="计算 23" xfId="1407"/>
    <cellStyle name="计算 24" xfId="1409"/>
    <cellStyle name="计算 25" xfId="1413"/>
    <cellStyle name="计算 26" xfId="1415"/>
    <cellStyle name="计算 27" xfId="1417"/>
    <cellStyle name="计算 28" xfId="1419"/>
    <cellStyle name="计算 29" xfId="1421"/>
    <cellStyle name="计算 3" xfId="1422"/>
    <cellStyle name="计算 30" xfId="1412"/>
    <cellStyle name="计算 31" xfId="1414"/>
    <cellStyle name="计算 32" xfId="1416"/>
    <cellStyle name="计算 33" xfId="1418"/>
    <cellStyle name="计算 34" xfId="1420"/>
    <cellStyle name="计算 35" xfId="1424"/>
    <cellStyle name="计算 36" xfId="1426"/>
    <cellStyle name="计算 37" xfId="1428"/>
    <cellStyle name="计算 38" xfId="1430"/>
    <cellStyle name="计算 39" xfId="1432"/>
    <cellStyle name="计算 4" xfId="1433"/>
    <cellStyle name="计算 40" xfId="1423"/>
    <cellStyle name="计算 41" xfId="1425"/>
    <cellStyle name="计算 42" xfId="1427"/>
    <cellStyle name="计算 43" xfId="1429"/>
    <cellStyle name="计算 44" xfId="1431"/>
    <cellStyle name="计算 45" xfId="1435"/>
    <cellStyle name="计算 46" xfId="1436"/>
    <cellStyle name="计算 47" xfId="33"/>
    <cellStyle name="计算 48" xfId="1437"/>
    <cellStyle name="计算 49" xfId="1438"/>
    <cellStyle name="计算 5" xfId="1439"/>
    <cellStyle name="计算 50" xfId="1434"/>
    <cellStyle name="计算 6" xfId="1440"/>
    <cellStyle name="计算 7" xfId="1441"/>
    <cellStyle name="计算 8" xfId="1442"/>
    <cellStyle name="计算 9" xfId="1443"/>
    <cellStyle name="检查单元格 10" xfId="1444"/>
    <cellStyle name="检查单元格 11" xfId="1445"/>
    <cellStyle name="检查单元格 12" xfId="1446"/>
    <cellStyle name="检查单元格 13" xfId="1447"/>
    <cellStyle name="检查单元格 14" xfId="1448"/>
    <cellStyle name="检查单元格 15" xfId="1450"/>
    <cellStyle name="检查单元格 16" xfId="1452"/>
    <cellStyle name="检查单元格 17" xfId="1454"/>
    <cellStyle name="检查单元格 18" xfId="1456"/>
    <cellStyle name="检查单元格 19" xfId="1458"/>
    <cellStyle name="检查单元格 2" xfId="1459"/>
    <cellStyle name="检查单元格 20" xfId="1449"/>
    <cellStyle name="检查单元格 21" xfId="1451"/>
    <cellStyle name="检查单元格 22" xfId="1453"/>
    <cellStyle name="检查单元格 23" xfId="1455"/>
    <cellStyle name="检查单元格 24" xfId="1457"/>
    <cellStyle name="检查单元格 25" xfId="1461"/>
    <cellStyle name="检查单元格 26" xfId="1463"/>
    <cellStyle name="检查单元格 27" xfId="1465"/>
    <cellStyle name="检查单元格 28" xfId="1467"/>
    <cellStyle name="检查单元格 29" xfId="1469"/>
    <cellStyle name="检查单元格 3" xfId="1470"/>
    <cellStyle name="检查单元格 30" xfId="1460"/>
    <cellStyle name="检查单元格 31" xfId="1462"/>
    <cellStyle name="检查单元格 32" xfId="1464"/>
    <cellStyle name="检查单元格 33" xfId="1466"/>
    <cellStyle name="检查单元格 34" xfId="1468"/>
    <cellStyle name="检查单元格 35" xfId="1472"/>
    <cellStyle name="检查单元格 36" xfId="1474"/>
    <cellStyle name="检查单元格 37" xfId="1476"/>
    <cellStyle name="检查单元格 38" xfId="1478"/>
    <cellStyle name="检查单元格 39" xfId="1480"/>
    <cellStyle name="检查单元格 4" xfId="1481"/>
    <cellStyle name="检查单元格 40" xfId="1471"/>
    <cellStyle name="检查单元格 41" xfId="1473"/>
    <cellStyle name="检查单元格 42" xfId="1475"/>
    <cellStyle name="检查单元格 43" xfId="1477"/>
    <cellStyle name="检查单元格 44" xfId="1479"/>
    <cellStyle name="检查单元格 45" xfId="1483"/>
    <cellStyle name="检查单元格 46" xfId="1484"/>
    <cellStyle name="检查单元格 47" xfId="1485"/>
    <cellStyle name="检查单元格 48" xfId="1486"/>
    <cellStyle name="检查单元格 49" xfId="1487"/>
    <cellStyle name="检查单元格 5" xfId="1488"/>
    <cellStyle name="检查单元格 50" xfId="1482"/>
    <cellStyle name="检查单元格 6" xfId="1489"/>
    <cellStyle name="检查单元格 7" xfId="1490"/>
    <cellStyle name="检查单元格 8" xfId="1491"/>
    <cellStyle name="检查单元格 9" xfId="1492"/>
    <cellStyle name="解释性文本 10" xfId="1493"/>
    <cellStyle name="解释性文本 11" xfId="1494"/>
    <cellStyle name="解释性文本 12" xfId="1495"/>
    <cellStyle name="解释性文本 13" xfId="1496"/>
    <cellStyle name="解释性文本 14" xfId="1497"/>
    <cellStyle name="解释性文本 15" xfId="1499"/>
    <cellStyle name="解释性文本 16" xfId="1501"/>
    <cellStyle name="解释性文本 17" xfId="1503"/>
    <cellStyle name="解释性文本 18" xfId="1505"/>
    <cellStyle name="解释性文本 19" xfId="1507"/>
    <cellStyle name="解释性文本 2" xfId="1508"/>
    <cellStyle name="解释性文本 20" xfId="1498"/>
    <cellStyle name="解释性文本 21" xfId="1500"/>
    <cellStyle name="解释性文本 22" xfId="1502"/>
    <cellStyle name="解释性文本 23" xfId="1504"/>
    <cellStyle name="解释性文本 24" xfId="1506"/>
    <cellStyle name="解释性文本 25" xfId="1510"/>
    <cellStyle name="解释性文本 26" xfId="1512"/>
    <cellStyle name="解释性文本 27" xfId="1514"/>
    <cellStyle name="解释性文本 28" xfId="1516"/>
    <cellStyle name="解释性文本 29" xfId="1518"/>
    <cellStyle name="解释性文本 3" xfId="1519"/>
    <cellStyle name="解释性文本 30" xfId="1509"/>
    <cellStyle name="解释性文本 31" xfId="1511"/>
    <cellStyle name="解释性文本 32" xfId="1513"/>
    <cellStyle name="解释性文本 33" xfId="1515"/>
    <cellStyle name="解释性文本 34" xfId="1517"/>
    <cellStyle name="解释性文本 35" xfId="1144"/>
    <cellStyle name="解释性文本 36" xfId="1147"/>
    <cellStyle name="解释性文本 37" xfId="1150"/>
    <cellStyle name="解释性文本 38" xfId="1153"/>
    <cellStyle name="解释性文本 39" xfId="1156"/>
    <cellStyle name="解释性文本 4" xfId="1520"/>
    <cellStyle name="解释性文本 40" xfId="1143"/>
    <cellStyle name="解释性文本 41" xfId="1146"/>
    <cellStyle name="解释性文本 42" xfId="1149"/>
    <cellStyle name="解释性文本 43" xfId="1152"/>
    <cellStyle name="解释性文本 44" xfId="1155"/>
    <cellStyle name="解释性文本 45" xfId="1159"/>
    <cellStyle name="解释性文本 46" xfId="1162"/>
    <cellStyle name="解释性文本 47" xfId="1165"/>
    <cellStyle name="解释性文本 48" xfId="1168"/>
    <cellStyle name="解释性文本 49" xfId="1171"/>
    <cellStyle name="解释性文本 5" xfId="1174"/>
    <cellStyle name="解释性文本 50" xfId="1158"/>
    <cellStyle name="解释性文本 6" xfId="1186"/>
    <cellStyle name="解释性文本 7" xfId="1198"/>
    <cellStyle name="解释性文本 8" xfId="1206"/>
    <cellStyle name="解释性文本 9" xfId="1208"/>
    <cellStyle name="警告文本 10" xfId="1521"/>
    <cellStyle name="警告文本 11" xfId="1522"/>
    <cellStyle name="警告文本 12" xfId="1523"/>
    <cellStyle name="警告文本 13" xfId="1524"/>
    <cellStyle name="警告文本 14" xfId="1525"/>
    <cellStyle name="警告文本 15" xfId="1527"/>
    <cellStyle name="警告文本 16" xfId="1529"/>
    <cellStyle name="警告文本 17" xfId="1531"/>
    <cellStyle name="警告文本 18" xfId="1533"/>
    <cellStyle name="警告文本 19" xfId="1535"/>
    <cellStyle name="警告文本 2" xfId="1536"/>
    <cellStyle name="警告文本 20" xfId="1526"/>
    <cellStyle name="警告文本 21" xfId="1528"/>
    <cellStyle name="警告文本 22" xfId="1530"/>
    <cellStyle name="警告文本 23" xfId="1532"/>
    <cellStyle name="警告文本 24" xfId="1534"/>
    <cellStyle name="警告文本 25" xfId="1538"/>
    <cellStyle name="警告文本 26" xfId="1540"/>
    <cellStyle name="警告文本 27" xfId="1542"/>
    <cellStyle name="警告文本 28" xfId="1544"/>
    <cellStyle name="警告文本 29" xfId="1546"/>
    <cellStyle name="警告文本 3" xfId="1547"/>
    <cellStyle name="警告文本 30" xfId="1537"/>
    <cellStyle name="警告文本 31" xfId="1539"/>
    <cellStyle name="警告文本 32" xfId="1541"/>
    <cellStyle name="警告文本 33" xfId="1543"/>
    <cellStyle name="警告文本 34" xfId="1545"/>
    <cellStyle name="警告文本 35" xfId="1549"/>
    <cellStyle name="警告文本 36" xfId="1551"/>
    <cellStyle name="警告文本 37" xfId="1553"/>
    <cellStyle name="警告文本 38" xfId="1555"/>
    <cellStyle name="警告文本 39" xfId="1557"/>
    <cellStyle name="警告文本 4" xfId="1558"/>
    <cellStyle name="警告文本 40" xfId="1548"/>
    <cellStyle name="警告文本 41" xfId="1550"/>
    <cellStyle name="警告文本 42" xfId="1552"/>
    <cellStyle name="警告文本 43" xfId="1554"/>
    <cellStyle name="警告文本 44" xfId="1556"/>
    <cellStyle name="警告文本 45" xfId="1560"/>
    <cellStyle name="警告文本 46" xfId="1561"/>
    <cellStyle name="警告文本 47" xfId="1562"/>
    <cellStyle name="警告文本 48" xfId="1563"/>
    <cellStyle name="警告文本 49" xfId="1564"/>
    <cellStyle name="警告文本 5" xfId="1565"/>
    <cellStyle name="警告文本 50" xfId="1559"/>
    <cellStyle name="警告文本 6" xfId="1566"/>
    <cellStyle name="警告文本 7" xfId="1567"/>
    <cellStyle name="警告文本 8" xfId="1568"/>
    <cellStyle name="警告文本 9" xfId="1569"/>
    <cellStyle name="链接单元格 10" xfId="1570"/>
    <cellStyle name="链接单元格 11" xfId="1571"/>
    <cellStyle name="链接单元格 12" xfId="1572"/>
    <cellStyle name="链接单元格 13" xfId="1573"/>
    <cellStyle name="链接单元格 14" xfId="1574"/>
    <cellStyle name="链接单元格 15" xfId="1576"/>
    <cellStyle name="链接单元格 16" xfId="1578"/>
    <cellStyle name="链接单元格 17" xfId="1580"/>
    <cellStyle name="链接单元格 18" xfId="1582"/>
    <cellStyle name="链接单元格 19" xfId="1584"/>
    <cellStyle name="链接单元格 2" xfId="1585"/>
    <cellStyle name="链接单元格 20" xfId="1575"/>
    <cellStyle name="链接单元格 21" xfId="1577"/>
    <cellStyle name="链接单元格 22" xfId="1579"/>
    <cellStyle name="链接单元格 23" xfId="1581"/>
    <cellStyle name="链接单元格 24" xfId="1583"/>
    <cellStyle name="链接单元格 25" xfId="1587"/>
    <cellStyle name="链接单元格 26" xfId="1589"/>
    <cellStyle name="链接单元格 27" xfId="1591"/>
    <cellStyle name="链接单元格 28" xfId="1593"/>
    <cellStyle name="链接单元格 29" xfId="1595"/>
    <cellStyle name="链接单元格 3" xfId="1596"/>
    <cellStyle name="链接单元格 30" xfId="1586"/>
    <cellStyle name="链接单元格 31" xfId="1588"/>
    <cellStyle name="链接单元格 32" xfId="1590"/>
    <cellStyle name="链接单元格 33" xfId="1592"/>
    <cellStyle name="链接单元格 34" xfId="1594"/>
    <cellStyle name="链接单元格 35" xfId="1598"/>
    <cellStyle name="链接单元格 36" xfId="1600"/>
    <cellStyle name="链接单元格 37" xfId="1602"/>
    <cellStyle name="链接单元格 38" xfId="1604"/>
    <cellStyle name="链接单元格 39" xfId="821"/>
    <cellStyle name="链接单元格 4" xfId="1605"/>
    <cellStyle name="链接单元格 40" xfId="1597"/>
    <cellStyle name="链接单元格 41" xfId="1599"/>
    <cellStyle name="链接单元格 42" xfId="1601"/>
    <cellStyle name="链接单元格 43" xfId="1603"/>
    <cellStyle name="链接单元格 44" xfId="820"/>
    <cellStyle name="链接单元格 45" xfId="824"/>
    <cellStyle name="链接单元格 46" xfId="826"/>
    <cellStyle name="链接单元格 47" xfId="828"/>
    <cellStyle name="链接单元格 48" xfId="830"/>
    <cellStyle name="链接单元格 49" xfId="832"/>
    <cellStyle name="链接单元格 5" xfId="1606"/>
    <cellStyle name="链接单元格 50" xfId="823"/>
    <cellStyle name="链接单元格 6" xfId="1607"/>
    <cellStyle name="链接单元格 7" xfId="1608"/>
    <cellStyle name="链接单元格 8" xfId="1609"/>
    <cellStyle name="链接单元格 9" xfId="1610"/>
    <cellStyle name="强调文字颜色 1 10" xfId="1611"/>
    <cellStyle name="强调文字颜色 1 11" xfId="1612"/>
    <cellStyle name="强调文字颜色 1 12" xfId="1613"/>
    <cellStyle name="强调文字颜色 1 13" xfId="1614"/>
    <cellStyle name="强调文字颜色 1 14" xfId="1615"/>
    <cellStyle name="强调文字颜色 1 15" xfId="1617"/>
    <cellStyle name="强调文字颜色 1 16" xfId="1619"/>
    <cellStyle name="强调文字颜色 1 17" xfId="1621"/>
    <cellStyle name="强调文字颜色 1 18" xfId="1623"/>
    <cellStyle name="强调文字颜色 1 19" xfId="1625"/>
    <cellStyle name="强调文字颜色 1 2" xfId="1626"/>
    <cellStyle name="强调文字颜色 1 20" xfId="1616"/>
    <cellStyle name="强调文字颜色 1 21" xfId="1618"/>
    <cellStyle name="强调文字颜色 1 22" xfId="1620"/>
    <cellStyle name="强调文字颜色 1 23" xfId="1622"/>
    <cellStyle name="强调文字颜色 1 24" xfId="1624"/>
    <cellStyle name="强调文字颜色 1 25" xfId="1628"/>
    <cellStyle name="强调文字颜色 1 26" xfId="1630"/>
    <cellStyle name="强调文字颜色 1 27" xfId="1632"/>
    <cellStyle name="强调文字颜色 1 28" xfId="1634"/>
    <cellStyle name="强调文字颜色 1 29" xfId="1636"/>
    <cellStyle name="强调文字颜色 1 3" xfId="1637"/>
    <cellStyle name="强调文字颜色 1 30" xfId="1627"/>
    <cellStyle name="强调文字颜色 1 31" xfId="1629"/>
    <cellStyle name="强调文字颜色 1 32" xfId="1631"/>
    <cellStyle name="强调文字颜色 1 33" xfId="1633"/>
    <cellStyle name="强调文字颜色 1 34" xfId="1635"/>
    <cellStyle name="强调文字颜色 1 35" xfId="1639"/>
    <cellStyle name="强调文字颜色 1 36" xfId="1641"/>
    <cellStyle name="强调文字颜色 1 37" xfId="1643"/>
    <cellStyle name="强调文字颜色 1 38" xfId="1645"/>
    <cellStyle name="强调文字颜色 1 39" xfId="1647"/>
    <cellStyle name="强调文字颜色 1 4" xfId="1648"/>
    <cellStyle name="强调文字颜色 1 40" xfId="1638"/>
    <cellStyle name="强调文字颜色 1 41" xfId="1640"/>
    <cellStyle name="强调文字颜色 1 42" xfId="1642"/>
    <cellStyle name="强调文字颜色 1 43" xfId="1644"/>
    <cellStyle name="强调文字颜色 1 44" xfId="1646"/>
    <cellStyle name="强调文字颜色 1 45" xfId="1650"/>
    <cellStyle name="强调文字颜色 1 46" xfId="1651"/>
    <cellStyle name="强调文字颜色 1 47" xfId="1652"/>
    <cellStyle name="强调文字颜色 1 48" xfId="1653"/>
    <cellStyle name="强调文字颜色 1 49" xfId="1654"/>
    <cellStyle name="强调文字颜色 1 5" xfId="1655"/>
    <cellStyle name="强调文字颜色 1 50" xfId="1649"/>
    <cellStyle name="强调文字颜色 1 6" xfId="1656"/>
    <cellStyle name="强调文字颜色 1 7" xfId="1657"/>
    <cellStyle name="强调文字颜色 1 8" xfId="1658"/>
    <cellStyle name="强调文字颜色 1 9" xfId="1659"/>
    <cellStyle name="强调文字颜色 2 10" xfId="1660"/>
    <cellStyle name="强调文字颜色 2 11" xfId="1661"/>
    <cellStyle name="强调文字颜色 2 12" xfId="1662"/>
    <cellStyle name="强调文字颜色 2 13" xfId="46"/>
    <cellStyle name="强调文字颜色 2 14" xfId="1663"/>
    <cellStyle name="强调文字颜色 2 15" xfId="1665"/>
    <cellStyle name="强调文字颜色 2 16" xfId="1667"/>
    <cellStyle name="强调文字颜色 2 17" xfId="1669"/>
    <cellStyle name="强调文字颜色 2 18" xfId="1671"/>
    <cellStyle name="强调文字颜色 2 19" xfId="1673"/>
    <cellStyle name="强调文字颜色 2 2" xfId="1674"/>
    <cellStyle name="强调文字颜色 2 20" xfId="1664"/>
    <cellStyle name="强调文字颜色 2 21" xfId="1666"/>
    <cellStyle name="强调文字颜色 2 22" xfId="1668"/>
    <cellStyle name="强调文字颜色 2 23" xfId="1670"/>
    <cellStyle name="强调文字颜色 2 24" xfId="1672"/>
    <cellStyle name="强调文字颜色 2 25" xfId="1676"/>
    <cellStyle name="强调文字颜色 2 26" xfId="1678"/>
    <cellStyle name="强调文字颜色 2 27" xfId="1680"/>
    <cellStyle name="强调文字颜色 2 28" xfId="65"/>
    <cellStyle name="强调文字颜色 2 29" xfId="1682"/>
    <cellStyle name="强调文字颜色 2 3" xfId="1683"/>
    <cellStyle name="强调文字颜色 2 30" xfId="1675"/>
    <cellStyle name="强调文字颜色 2 31" xfId="1677"/>
    <cellStyle name="强调文字颜色 2 32" xfId="1679"/>
    <cellStyle name="强调文字颜色 2 33" xfId="64"/>
    <cellStyle name="强调文字颜色 2 34" xfId="1681"/>
    <cellStyle name="强调文字颜色 2 35" xfId="1685"/>
    <cellStyle name="强调文字颜色 2 36" xfId="1687"/>
    <cellStyle name="强调文字颜色 2 37" xfId="1689"/>
    <cellStyle name="强调文字颜色 2 38" xfId="1691"/>
    <cellStyle name="强调文字颜色 2 39" xfId="1693"/>
    <cellStyle name="强调文字颜色 2 4" xfId="1694"/>
    <cellStyle name="强调文字颜色 2 40" xfId="1684"/>
    <cellStyle name="强调文字颜色 2 41" xfId="1686"/>
    <cellStyle name="强调文字颜色 2 42" xfId="1688"/>
    <cellStyle name="强调文字颜色 2 43" xfId="1690"/>
    <cellStyle name="强调文字颜色 2 44" xfId="1692"/>
    <cellStyle name="强调文字颜色 2 45" xfId="1696"/>
    <cellStyle name="强调文字颜色 2 46" xfId="1697"/>
    <cellStyle name="强调文字颜色 2 47" xfId="1698"/>
    <cellStyle name="强调文字颜色 2 48" xfId="63"/>
    <cellStyle name="强调文字颜色 2 49" xfId="1699"/>
    <cellStyle name="强调文字颜色 2 5" xfId="1700"/>
    <cellStyle name="强调文字颜色 2 50" xfId="1695"/>
    <cellStyle name="强调文字颜色 2 6" xfId="1701"/>
    <cellStyle name="强调文字颜色 2 7" xfId="1702"/>
    <cellStyle name="强调文字颜色 2 8" xfId="1703"/>
    <cellStyle name="强调文字颜色 2 9" xfId="1704"/>
    <cellStyle name="强调文字颜色 3 10" xfId="1705"/>
    <cellStyle name="强调文字颜色 3 11" xfId="1706"/>
    <cellStyle name="强调文字颜色 3 12" xfId="1707"/>
    <cellStyle name="强调文字颜色 3 13" xfId="1708"/>
    <cellStyle name="强调文字颜色 3 14" xfId="1709"/>
    <cellStyle name="强调文字颜色 3 15" xfId="1711"/>
    <cellStyle name="强调文字颜色 3 16" xfId="1713"/>
    <cellStyle name="强调文字颜色 3 17" xfId="1715"/>
    <cellStyle name="强调文字颜色 3 18" xfId="1717"/>
    <cellStyle name="强调文字颜色 3 19" xfId="1719"/>
    <cellStyle name="强调文字颜色 3 2" xfId="1720"/>
    <cellStyle name="强调文字颜色 3 20" xfId="1710"/>
    <cellStyle name="强调文字颜色 3 21" xfId="1712"/>
    <cellStyle name="强调文字颜色 3 22" xfId="1714"/>
    <cellStyle name="强调文字颜色 3 23" xfId="1716"/>
    <cellStyle name="强调文字颜色 3 24" xfId="1718"/>
    <cellStyle name="强调文字颜色 3 25" xfId="1722"/>
    <cellStyle name="强调文字颜色 3 26" xfId="1724"/>
    <cellStyle name="强调文字颜色 3 27" xfId="1726"/>
    <cellStyle name="强调文字颜色 3 28" xfId="1728"/>
    <cellStyle name="强调文字颜色 3 29" xfId="1730"/>
    <cellStyle name="强调文字颜色 3 3" xfId="1731"/>
    <cellStyle name="强调文字颜色 3 30" xfId="1721"/>
    <cellStyle name="强调文字颜色 3 31" xfId="1723"/>
    <cellStyle name="强调文字颜色 3 32" xfId="1725"/>
    <cellStyle name="强调文字颜色 3 33" xfId="1727"/>
    <cellStyle name="强调文字颜色 3 34" xfId="1729"/>
    <cellStyle name="强调文字颜色 3 35" xfId="1733"/>
    <cellStyle name="强调文字颜色 3 36" xfId="1735"/>
    <cellStyle name="强调文字颜色 3 37" xfId="1737"/>
    <cellStyle name="强调文字颜色 3 38" xfId="1739"/>
    <cellStyle name="强调文字颜色 3 39" xfId="1741"/>
    <cellStyle name="强调文字颜色 3 4" xfId="1742"/>
    <cellStyle name="强调文字颜色 3 40" xfId="1732"/>
    <cellStyle name="强调文字颜色 3 41" xfId="1734"/>
    <cellStyle name="强调文字颜色 3 42" xfId="1736"/>
    <cellStyle name="强调文字颜色 3 43" xfId="1738"/>
    <cellStyle name="强调文字颜色 3 44" xfId="1740"/>
    <cellStyle name="强调文字颜色 3 45" xfId="1744"/>
    <cellStyle name="强调文字颜色 3 46" xfId="1745"/>
    <cellStyle name="强调文字颜色 3 47" xfId="1746"/>
    <cellStyle name="强调文字颜色 3 48" xfId="1747"/>
    <cellStyle name="强调文字颜色 3 49" xfId="1748"/>
    <cellStyle name="强调文字颜色 3 5" xfId="1749"/>
    <cellStyle name="强调文字颜色 3 50" xfId="1743"/>
    <cellStyle name="强调文字颜色 3 6" xfId="1750"/>
    <cellStyle name="强调文字颜色 3 7" xfId="1751"/>
    <cellStyle name="强调文字颜色 3 8" xfId="1752"/>
    <cellStyle name="强调文字颜色 3 9" xfId="1753"/>
    <cellStyle name="强调文字颜色 4 10" xfId="1754"/>
    <cellStyle name="强调文字颜色 4 11" xfId="1307"/>
    <cellStyle name="强调文字颜色 4 12" xfId="1309"/>
    <cellStyle name="强调文字颜色 4 13" xfId="1311"/>
    <cellStyle name="强调文字颜色 4 14" xfId="1313"/>
    <cellStyle name="强调文字颜色 4 15" xfId="1316"/>
    <cellStyle name="强调文字颜色 4 16" xfId="1319"/>
    <cellStyle name="强调文字颜色 4 17" xfId="1323"/>
    <cellStyle name="强调文字颜色 4 18" xfId="1327"/>
    <cellStyle name="强调文字颜色 4 19" xfId="1331"/>
    <cellStyle name="强调文字颜色 4 2" xfId="1755"/>
    <cellStyle name="强调文字颜色 4 20" xfId="1315"/>
    <cellStyle name="强调文字颜色 4 21" xfId="1318"/>
    <cellStyle name="强调文字颜色 4 22" xfId="1322"/>
    <cellStyle name="强调文字颜色 4 23" xfId="1326"/>
    <cellStyle name="强调文字颜色 4 24" xfId="1330"/>
    <cellStyle name="强调文字颜色 4 25" xfId="1335"/>
    <cellStyle name="强调文字颜色 4 26" xfId="1340"/>
    <cellStyle name="强调文字颜色 4 27" xfId="1344"/>
    <cellStyle name="强调文字颜色 4 28" xfId="1348"/>
    <cellStyle name="强调文字颜色 4 29" xfId="1352"/>
    <cellStyle name="强调文字颜色 4 3" xfId="1756"/>
    <cellStyle name="强调文字颜色 4 30" xfId="1334"/>
    <cellStyle name="强调文字颜色 4 31" xfId="1339"/>
    <cellStyle name="强调文字颜色 4 32" xfId="1343"/>
    <cellStyle name="强调文字颜色 4 33" xfId="1347"/>
    <cellStyle name="强调文字颜色 4 34" xfId="1351"/>
    <cellStyle name="强调文字颜色 4 35" xfId="1356"/>
    <cellStyle name="强调文字颜色 4 36" xfId="1361"/>
    <cellStyle name="强调文字颜色 4 37" xfId="1365"/>
    <cellStyle name="强调文字颜色 4 38" xfId="1369"/>
    <cellStyle name="强调文字颜色 4 39" xfId="1373"/>
    <cellStyle name="强调文字颜色 4 4" xfId="1757"/>
    <cellStyle name="强调文字颜色 4 40" xfId="1355"/>
    <cellStyle name="强调文字颜色 4 41" xfId="1360"/>
    <cellStyle name="强调文字颜色 4 42" xfId="1364"/>
    <cellStyle name="强调文字颜色 4 43" xfId="1368"/>
    <cellStyle name="强调文字颜色 4 44" xfId="1372"/>
    <cellStyle name="强调文字颜色 4 45" xfId="1377"/>
    <cellStyle name="强调文字颜色 4 46" xfId="1381"/>
    <cellStyle name="强调文字颜色 4 47" xfId="1384"/>
    <cellStyle name="强调文字颜色 4 48" xfId="1386"/>
    <cellStyle name="强调文字颜色 4 49" xfId="1388"/>
    <cellStyle name="强调文字颜色 4 5" xfId="1758"/>
    <cellStyle name="强调文字颜色 4 50" xfId="1376"/>
    <cellStyle name="强调文字颜色 4 6" xfId="1759"/>
    <cellStyle name="强调文字颜色 4 7" xfId="1760"/>
    <cellStyle name="强调文字颜色 4 8" xfId="1762"/>
    <cellStyle name="强调文字颜色 4 9" xfId="1764"/>
    <cellStyle name="强调文字颜色 5 10" xfId="1765"/>
    <cellStyle name="强调文字颜色 5 11" xfId="1766"/>
    <cellStyle name="强调文字颜色 5 12" xfId="1767"/>
    <cellStyle name="强调文字颜色 5 13" xfId="1768"/>
    <cellStyle name="强调文字颜色 5 14" xfId="1769"/>
    <cellStyle name="强调文字颜色 5 15" xfId="1771"/>
    <cellStyle name="强调文字颜色 5 16" xfId="1773"/>
    <cellStyle name="强调文字颜色 5 17" xfId="1775"/>
    <cellStyle name="强调文字颜色 5 18" xfId="1777"/>
    <cellStyle name="强调文字颜色 5 19" xfId="1779"/>
    <cellStyle name="强调文字颜色 5 2" xfId="1782"/>
    <cellStyle name="强调文字颜色 5 20" xfId="1770"/>
    <cellStyle name="强调文字颜色 5 21" xfId="1772"/>
    <cellStyle name="强调文字颜色 5 22" xfId="1774"/>
    <cellStyle name="强调文字颜色 5 23" xfId="1776"/>
    <cellStyle name="强调文字颜色 5 24" xfId="1778"/>
    <cellStyle name="强调文字颜色 5 25" xfId="1784"/>
    <cellStyle name="强调文字颜色 5 26" xfId="1786"/>
    <cellStyle name="强调文字颜色 5 27" xfId="1788"/>
    <cellStyle name="强调文字颜色 5 28" xfId="1790"/>
    <cellStyle name="强调文字颜色 5 29" xfId="1792"/>
    <cellStyle name="强调文字颜色 5 3" xfId="1795"/>
    <cellStyle name="强调文字颜色 5 30" xfId="1783"/>
    <cellStyle name="强调文字颜色 5 31" xfId="1785"/>
    <cellStyle name="强调文字颜色 5 32" xfId="1787"/>
    <cellStyle name="强调文字颜色 5 33" xfId="1789"/>
    <cellStyle name="强调文字颜色 5 34" xfId="1791"/>
    <cellStyle name="强调文字颜色 5 35" xfId="1797"/>
    <cellStyle name="强调文字颜色 5 36" xfId="1799"/>
    <cellStyle name="强调文字颜色 5 37" xfId="1801"/>
    <cellStyle name="强调文字颜色 5 38" xfId="1803"/>
    <cellStyle name="强调文字颜色 5 39" xfId="1805"/>
    <cellStyle name="强调文字颜色 5 4" xfId="1807"/>
    <cellStyle name="强调文字颜色 5 40" xfId="1796"/>
    <cellStyle name="强调文字颜色 5 41" xfId="1798"/>
    <cellStyle name="强调文字颜色 5 42" xfId="1800"/>
    <cellStyle name="强调文字颜色 5 43" xfId="1802"/>
    <cellStyle name="强调文字颜色 5 44" xfId="1804"/>
    <cellStyle name="强调文字颜色 5 45" xfId="1809"/>
    <cellStyle name="强调文字颜色 5 46" xfId="1810"/>
    <cellStyle name="强调文字颜色 5 47" xfId="1811"/>
    <cellStyle name="强调文字颜色 5 48" xfId="1812"/>
    <cellStyle name="强调文字颜色 5 49" xfId="1813"/>
    <cellStyle name="强调文字颜色 5 5" xfId="1815"/>
    <cellStyle name="强调文字颜色 5 50" xfId="1808"/>
    <cellStyle name="强调文字颜色 5 6" xfId="1817"/>
    <cellStyle name="强调文字颜色 5 7" xfId="1819"/>
    <cellStyle name="强调文字颜色 5 8" xfId="1820"/>
    <cellStyle name="强调文字颜色 5 9" xfId="1821"/>
    <cellStyle name="强调文字颜色 6 10" xfId="1822"/>
    <cellStyle name="强调文字颜色 6 11" xfId="1823"/>
    <cellStyle name="强调文字颜色 6 12" xfId="1824"/>
    <cellStyle name="强调文字颜色 6 13" xfId="1825"/>
    <cellStyle name="强调文字颜色 6 14" xfId="1826"/>
    <cellStyle name="强调文字颜色 6 15" xfId="1828"/>
    <cellStyle name="强调文字颜色 6 16" xfId="1830"/>
    <cellStyle name="强调文字颜色 6 17" xfId="1832"/>
    <cellStyle name="强调文字颜色 6 18" xfId="1834"/>
    <cellStyle name="强调文字颜色 6 19" xfId="1836"/>
    <cellStyle name="强调文字颜色 6 2" xfId="1837"/>
    <cellStyle name="强调文字颜色 6 20" xfId="1827"/>
    <cellStyle name="强调文字颜色 6 21" xfId="1829"/>
    <cellStyle name="强调文字颜色 6 22" xfId="1831"/>
    <cellStyle name="强调文字颜色 6 23" xfId="1833"/>
    <cellStyle name="强调文字颜色 6 24" xfId="1835"/>
    <cellStyle name="强调文字颜色 6 25" xfId="1839"/>
    <cellStyle name="强调文字颜色 6 26" xfId="1841"/>
    <cellStyle name="强调文字颜色 6 27" xfId="1843"/>
    <cellStyle name="强调文字颜色 6 28" xfId="1845"/>
    <cellStyle name="强调文字颜色 6 29" xfId="1847"/>
    <cellStyle name="强调文字颜色 6 3" xfId="1848"/>
    <cellStyle name="强调文字颜色 6 30" xfId="1838"/>
    <cellStyle name="强调文字颜色 6 31" xfId="1840"/>
    <cellStyle name="强调文字颜色 6 32" xfId="1842"/>
    <cellStyle name="强调文字颜色 6 33" xfId="1844"/>
    <cellStyle name="强调文字颜色 6 34" xfId="1846"/>
    <cellStyle name="强调文字颜色 6 35" xfId="1850"/>
    <cellStyle name="强调文字颜色 6 36" xfId="1852"/>
    <cellStyle name="强调文字颜色 6 37" xfId="1854"/>
    <cellStyle name="强调文字颜色 6 38" xfId="1856"/>
    <cellStyle name="强调文字颜色 6 39" xfId="1858"/>
    <cellStyle name="强调文字颜色 6 4" xfId="1859"/>
    <cellStyle name="强调文字颜色 6 40" xfId="1849"/>
    <cellStyle name="强调文字颜色 6 41" xfId="1851"/>
    <cellStyle name="强调文字颜色 6 42" xfId="1853"/>
    <cellStyle name="强调文字颜色 6 43" xfId="1855"/>
    <cellStyle name="强调文字颜色 6 44" xfId="1857"/>
    <cellStyle name="强调文字颜色 6 45" xfId="1861"/>
    <cellStyle name="强调文字颜色 6 46" xfId="1862"/>
    <cellStyle name="强调文字颜色 6 47" xfId="1863"/>
    <cellStyle name="强调文字颜色 6 48" xfId="1864"/>
    <cellStyle name="强调文字颜色 6 49" xfId="1865"/>
    <cellStyle name="强调文字颜色 6 5" xfId="1866"/>
    <cellStyle name="强调文字颜色 6 50" xfId="1860"/>
    <cellStyle name="强调文字颜色 6 6" xfId="1867"/>
    <cellStyle name="强调文字颜色 6 7" xfId="1868"/>
    <cellStyle name="强调文字颜色 6 8" xfId="1869"/>
    <cellStyle name="强调文字颜色 6 9" xfId="1870"/>
    <cellStyle name="适中 10" xfId="959"/>
    <cellStyle name="适中 11" xfId="961"/>
    <cellStyle name="适中 12" xfId="1871"/>
    <cellStyle name="适中 13" xfId="1872"/>
    <cellStyle name="适中 14" xfId="1873"/>
    <cellStyle name="适中 15" xfId="1875"/>
    <cellStyle name="适中 16" xfId="1877"/>
    <cellStyle name="适中 17" xfId="1879"/>
    <cellStyle name="适中 18" xfId="1881"/>
    <cellStyle name="适中 19" xfId="1883"/>
    <cellStyle name="适中 2" xfId="1884"/>
    <cellStyle name="适中 20" xfId="1874"/>
    <cellStyle name="适中 21" xfId="1876"/>
    <cellStyle name="适中 22" xfId="1878"/>
    <cellStyle name="适中 23" xfId="1880"/>
    <cellStyle name="适中 24" xfId="1882"/>
    <cellStyle name="适中 25" xfId="1886"/>
    <cellStyle name="适中 26" xfId="1888"/>
    <cellStyle name="适中 27" xfId="1890"/>
    <cellStyle name="适中 28" xfId="1892"/>
    <cellStyle name="适中 29" xfId="1894"/>
    <cellStyle name="适中 3" xfId="1895"/>
    <cellStyle name="适中 30" xfId="1885"/>
    <cellStyle name="适中 31" xfId="1887"/>
    <cellStyle name="适中 32" xfId="1889"/>
    <cellStyle name="适中 33" xfId="1891"/>
    <cellStyle name="适中 34" xfId="1893"/>
    <cellStyle name="适中 35" xfId="1897"/>
    <cellStyle name="适中 36" xfId="1899"/>
    <cellStyle name="适中 37" xfId="1901"/>
    <cellStyle name="适中 38" xfId="1903"/>
    <cellStyle name="适中 39" xfId="1905"/>
    <cellStyle name="适中 4" xfId="1906"/>
    <cellStyle name="适中 40" xfId="1896"/>
    <cellStyle name="适中 41" xfId="1898"/>
    <cellStyle name="适中 42" xfId="1900"/>
    <cellStyle name="适中 43" xfId="1902"/>
    <cellStyle name="适中 44" xfId="1904"/>
    <cellStyle name="适中 45" xfId="1908"/>
    <cellStyle name="适中 46" xfId="1909"/>
    <cellStyle name="适中 47" xfId="1910"/>
    <cellStyle name="适中 48" xfId="1911"/>
    <cellStyle name="适中 49" xfId="1912"/>
    <cellStyle name="适中 5" xfId="1913"/>
    <cellStyle name="适中 50" xfId="1907"/>
    <cellStyle name="适中 6" xfId="1914"/>
    <cellStyle name="适中 7" xfId="1915"/>
    <cellStyle name="适中 8" xfId="1916"/>
    <cellStyle name="适中 9" xfId="1917"/>
    <cellStyle name="输出 10" xfId="1918"/>
    <cellStyle name="输出 11" xfId="1919"/>
    <cellStyle name="输出 12" xfId="1920"/>
    <cellStyle name="输出 13" xfId="1921"/>
    <cellStyle name="输出 14" xfId="1922"/>
    <cellStyle name="输出 15" xfId="1924"/>
    <cellStyle name="输出 16" xfId="1926"/>
    <cellStyle name="输出 17" xfId="1928"/>
    <cellStyle name="输出 18" xfId="1930"/>
    <cellStyle name="输出 19" xfId="1932"/>
    <cellStyle name="输出 2" xfId="1933"/>
    <cellStyle name="输出 20" xfId="1923"/>
    <cellStyle name="输出 21" xfId="1925"/>
    <cellStyle name="输出 22" xfId="1927"/>
    <cellStyle name="输出 23" xfId="1929"/>
    <cellStyle name="输出 24" xfId="1931"/>
    <cellStyle name="输出 25" xfId="1935"/>
    <cellStyle name="输出 26" xfId="1937"/>
    <cellStyle name="输出 27" xfId="1939"/>
    <cellStyle name="输出 28" xfId="1941"/>
    <cellStyle name="输出 29" xfId="1943"/>
    <cellStyle name="输出 3" xfId="1944"/>
    <cellStyle name="输出 30" xfId="1934"/>
    <cellStyle name="输出 31" xfId="1936"/>
    <cellStyle name="输出 32" xfId="1938"/>
    <cellStyle name="输出 33" xfId="1940"/>
    <cellStyle name="输出 34" xfId="1942"/>
    <cellStyle name="输出 35" xfId="1946"/>
    <cellStyle name="输出 36" xfId="1948"/>
    <cellStyle name="输出 37" xfId="1950"/>
    <cellStyle name="输出 38" xfId="1952"/>
    <cellStyle name="输出 39" xfId="1954"/>
    <cellStyle name="输出 4" xfId="1955"/>
    <cellStyle name="输出 40" xfId="1945"/>
    <cellStyle name="输出 41" xfId="1947"/>
    <cellStyle name="输出 42" xfId="1949"/>
    <cellStyle name="输出 43" xfId="1951"/>
    <cellStyle name="输出 44" xfId="1953"/>
    <cellStyle name="输出 45" xfId="1957"/>
    <cellStyle name="输出 46" xfId="1958"/>
    <cellStyle name="输出 47" xfId="1959"/>
    <cellStyle name="输出 48" xfId="1960"/>
    <cellStyle name="输出 49" xfId="1961"/>
    <cellStyle name="输出 5" xfId="1962"/>
    <cellStyle name="输出 50" xfId="1956"/>
    <cellStyle name="输出 6" xfId="1963"/>
    <cellStyle name="输出 7" xfId="1964"/>
    <cellStyle name="输出 8" xfId="1965"/>
    <cellStyle name="输出 9" xfId="1966"/>
    <cellStyle name="输入 10" xfId="1761"/>
    <cellStyle name="输入 11" xfId="1763"/>
    <cellStyle name="输入 12" xfId="1967"/>
    <cellStyle name="输入 13" xfId="1968"/>
    <cellStyle name="输入 14" xfId="1969"/>
    <cellStyle name="输入 15" xfId="1971"/>
    <cellStyle name="输入 16" xfId="1973"/>
    <cellStyle name="输入 17" xfId="1975"/>
    <cellStyle name="输入 18" xfId="1977"/>
    <cellStyle name="输入 19" xfId="1979"/>
    <cellStyle name="输入 2" xfId="1980"/>
    <cellStyle name="输入 20" xfId="1970"/>
    <cellStyle name="输入 21" xfId="1972"/>
    <cellStyle name="输入 22" xfId="1974"/>
    <cellStyle name="输入 23" xfId="1976"/>
    <cellStyle name="输入 24" xfId="1978"/>
    <cellStyle name="输入 25" xfId="1982"/>
    <cellStyle name="输入 26" xfId="1984"/>
    <cellStyle name="输入 27" xfId="1986"/>
    <cellStyle name="输入 28" xfId="1988"/>
    <cellStyle name="输入 29" xfId="1990"/>
    <cellStyle name="输入 3" xfId="1991"/>
    <cellStyle name="输入 30" xfId="1981"/>
    <cellStyle name="输入 31" xfId="1983"/>
    <cellStyle name="输入 32" xfId="1985"/>
    <cellStyle name="输入 33" xfId="1987"/>
    <cellStyle name="输入 34" xfId="1989"/>
    <cellStyle name="输入 35" xfId="1993"/>
    <cellStyle name="输入 36" xfId="1995"/>
    <cellStyle name="输入 37" xfId="1997"/>
    <cellStyle name="输入 38" xfId="1999"/>
    <cellStyle name="输入 39" xfId="1781"/>
    <cellStyle name="输入 4" xfId="2000"/>
    <cellStyle name="输入 40" xfId="1992"/>
    <cellStyle name="输入 41" xfId="1994"/>
    <cellStyle name="输入 42" xfId="1996"/>
    <cellStyle name="输入 43" xfId="1998"/>
    <cellStyle name="输入 44" xfId="1780"/>
    <cellStyle name="输入 45" xfId="1794"/>
    <cellStyle name="输入 46" xfId="1806"/>
    <cellStyle name="输入 47" xfId="1814"/>
    <cellStyle name="输入 48" xfId="1816"/>
    <cellStyle name="输入 49" xfId="1818"/>
    <cellStyle name="输入 5" xfId="2001"/>
    <cellStyle name="输入 50" xfId="1793"/>
    <cellStyle name="输入 6" xfId="2002"/>
    <cellStyle name="输入 7" xfId="2003"/>
    <cellStyle name="输入 8" xfId="2004"/>
    <cellStyle name="输入 9" xfId="2005"/>
    <cellStyle name="注释 10" xfId="1219"/>
    <cellStyle name="注释 11" xfId="1221"/>
    <cellStyle name="注释 12" xfId="1223"/>
    <cellStyle name="注释 13" xfId="1225"/>
    <cellStyle name="注释 14" xfId="1227"/>
    <cellStyle name="注释 15" xfId="1231"/>
    <cellStyle name="注释 16" xfId="1235"/>
    <cellStyle name="注释 17" xfId="1239"/>
    <cellStyle name="注释 18" xfId="1243"/>
    <cellStyle name="注释 19" xfId="1248"/>
    <cellStyle name="注释 2" xfId="2006"/>
    <cellStyle name="注释 20" xfId="1230"/>
    <cellStyle name="注释 21" xfId="1234"/>
    <cellStyle name="注释 22" xfId="1238"/>
    <cellStyle name="注释 23" xfId="1242"/>
    <cellStyle name="注释 24" xfId="1247"/>
    <cellStyle name="注释 25" xfId="1252"/>
    <cellStyle name="注释 26" xfId="1256"/>
    <cellStyle name="注释 27" xfId="1260"/>
    <cellStyle name="注释 28" xfId="1264"/>
    <cellStyle name="注释 29" xfId="1269"/>
    <cellStyle name="注释 3" xfId="2007"/>
    <cellStyle name="注释 30" xfId="1251"/>
    <cellStyle name="注释 31" xfId="1255"/>
    <cellStyle name="注释 32" xfId="1259"/>
    <cellStyle name="注释 33" xfId="1263"/>
    <cellStyle name="注释 34" xfId="1268"/>
    <cellStyle name="注释 35" xfId="1273"/>
    <cellStyle name="注释 36" xfId="1277"/>
    <cellStyle name="注释 37" xfId="1281"/>
    <cellStyle name="注释 38" xfId="1285"/>
    <cellStyle name="注释 39" xfId="1290"/>
    <cellStyle name="注释 4" xfId="2008"/>
    <cellStyle name="注释 40" xfId="1272"/>
    <cellStyle name="注释 41" xfId="1276"/>
    <cellStyle name="注释 42" xfId="1280"/>
    <cellStyle name="注释 43" xfId="1284"/>
    <cellStyle name="注释 44" xfId="1289"/>
    <cellStyle name="注释 45" xfId="1294"/>
    <cellStyle name="注释 46" xfId="1296"/>
    <cellStyle name="注释 47" xfId="1298"/>
    <cellStyle name="注释 48" xfId="1300"/>
    <cellStyle name="注释 49" xfId="2009"/>
    <cellStyle name="注释 5" xfId="2010"/>
    <cellStyle name="注释 50" xfId="1293"/>
    <cellStyle name="注释 6" xfId="2011"/>
    <cellStyle name="注释 7" xfId="2012"/>
    <cellStyle name="注释 8" xfId="2013"/>
    <cellStyle name="注释 9" xfId="20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Zeros="0" workbookViewId="0">
      <pane ySplit="7" topLeftCell="A8" activePane="bottomLeft" state="frozen"/>
      <selection pane="bottomLeft" activeCell="AI71" sqref="AI71"/>
    </sheetView>
  </sheetViews>
  <sheetFormatPr defaultColWidth="9" defaultRowHeight="13.5"/>
  <cols>
    <col min="1" max="1" width="24.875" style="1" customWidth="1"/>
    <col min="2" max="2" width="5.75" style="1" customWidth="1"/>
    <col min="3" max="3" width="5.125" style="1" customWidth="1"/>
    <col min="4" max="4" width="43.125" style="1" customWidth="1"/>
    <col min="5" max="5" width="4.125" style="1" customWidth="1"/>
    <col min="6" max="6" width="8" style="1" customWidth="1"/>
    <col min="7" max="19" width="7.375" style="1" customWidth="1"/>
    <col min="20" max="35" width="6.875" style="1" customWidth="1"/>
    <col min="36" max="16384" width="9" style="1"/>
  </cols>
  <sheetData>
    <row r="1" spans="1:36"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 ht="13.5" customHeight="1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25"/>
    </row>
    <row r="3" spans="1:36" ht="13.5" customHeight="1">
      <c r="A3" s="37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25"/>
    </row>
    <row r="4" spans="1:36" ht="27.75" customHeight="1">
      <c r="B4" s="7" t="s">
        <v>1</v>
      </c>
      <c r="D4" s="8"/>
      <c r="E4" s="8"/>
      <c r="F4" s="8"/>
      <c r="G4" s="8"/>
      <c r="H4" s="8"/>
      <c r="I4" s="9"/>
      <c r="J4" s="9"/>
      <c r="K4" s="9"/>
      <c r="L4" s="9"/>
      <c r="M4" s="9"/>
      <c r="N4" s="21"/>
      <c r="O4" s="21"/>
      <c r="P4" s="134" t="s">
        <v>2</v>
      </c>
      <c r="Q4" s="134"/>
      <c r="R4" s="134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135" t="s">
        <v>3</v>
      </c>
      <c r="AF4" s="135"/>
      <c r="AG4" s="135"/>
      <c r="AH4" s="135"/>
      <c r="AI4" s="135"/>
      <c r="AJ4" s="21"/>
    </row>
    <row r="5" spans="1:36" ht="24.75" customHeight="1">
      <c r="A5" s="37"/>
      <c r="B5" s="143" t="s">
        <v>4</v>
      </c>
      <c r="C5" s="143" t="s">
        <v>5</v>
      </c>
      <c r="D5" s="141" t="s">
        <v>6</v>
      </c>
      <c r="E5" s="141" t="s">
        <v>7</v>
      </c>
      <c r="F5" s="141" t="s">
        <v>8</v>
      </c>
      <c r="G5" s="136" t="s">
        <v>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7" t="s">
        <v>10</v>
      </c>
      <c r="X5" s="138"/>
      <c r="Y5" s="138"/>
      <c r="Z5" s="138"/>
      <c r="AA5" s="138"/>
      <c r="AB5" s="138"/>
      <c r="AC5" s="139"/>
      <c r="AD5" s="140" t="s">
        <v>11</v>
      </c>
      <c r="AE5" s="140"/>
      <c r="AF5" s="140"/>
      <c r="AG5" s="140"/>
      <c r="AH5" s="140"/>
      <c r="AI5" s="140"/>
      <c r="AJ5" s="26"/>
    </row>
    <row r="6" spans="1:36" ht="24.75" customHeight="1">
      <c r="B6" s="143"/>
      <c r="C6" s="143"/>
      <c r="D6" s="141"/>
      <c r="E6" s="141"/>
      <c r="F6" s="141"/>
      <c r="G6" s="141" t="s">
        <v>12</v>
      </c>
      <c r="H6" s="141" t="s">
        <v>13</v>
      </c>
      <c r="I6" s="141"/>
      <c r="J6" s="141"/>
      <c r="K6" s="141" t="s">
        <v>14</v>
      </c>
      <c r="L6" s="141"/>
      <c r="M6" s="141"/>
      <c r="N6" s="141" t="s">
        <v>15</v>
      </c>
      <c r="O6" s="141"/>
      <c r="P6" s="141"/>
      <c r="Q6" s="141" t="s">
        <v>16</v>
      </c>
      <c r="R6" s="141"/>
      <c r="S6" s="141"/>
      <c r="T6" s="141" t="s">
        <v>17</v>
      </c>
      <c r="U6" s="141" t="s">
        <v>18</v>
      </c>
      <c r="V6" s="141" t="s">
        <v>19</v>
      </c>
      <c r="W6" s="141" t="s">
        <v>12</v>
      </c>
      <c r="X6" s="141" t="s">
        <v>20</v>
      </c>
      <c r="Y6" s="141"/>
      <c r="Z6" s="141"/>
      <c r="AA6" s="141" t="s">
        <v>21</v>
      </c>
      <c r="AB6" s="141" t="s">
        <v>22</v>
      </c>
      <c r="AC6" s="150" t="s">
        <v>23</v>
      </c>
      <c r="AD6" s="142" t="s">
        <v>12</v>
      </c>
      <c r="AE6" s="24" t="s">
        <v>24</v>
      </c>
      <c r="AF6" s="142" t="s">
        <v>25</v>
      </c>
      <c r="AG6" s="142" t="s">
        <v>16</v>
      </c>
      <c r="AH6" s="142"/>
      <c r="AI6" s="142"/>
      <c r="AJ6" s="4"/>
    </row>
    <row r="7" spans="1:36" ht="24.75" customHeight="1">
      <c r="B7" s="143"/>
      <c r="C7" s="143"/>
      <c r="D7" s="141"/>
      <c r="E7" s="141"/>
      <c r="F7" s="141"/>
      <c r="G7" s="141"/>
      <c r="H7" s="12" t="s">
        <v>26</v>
      </c>
      <c r="I7" s="12" t="s">
        <v>27</v>
      </c>
      <c r="J7" s="12" t="s">
        <v>28</v>
      </c>
      <c r="K7" s="12" t="s">
        <v>26</v>
      </c>
      <c r="L7" s="12" t="s">
        <v>29</v>
      </c>
      <c r="M7" s="12" t="s">
        <v>30</v>
      </c>
      <c r="N7" s="12" t="s">
        <v>26</v>
      </c>
      <c r="O7" s="12" t="s">
        <v>31</v>
      </c>
      <c r="P7" s="12" t="s">
        <v>32</v>
      </c>
      <c r="Q7" s="12" t="s">
        <v>26</v>
      </c>
      <c r="R7" s="12" t="s">
        <v>33</v>
      </c>
      <c r="S7" s="12" t="s">
        <v>34</v>
      </c>
      <c r="T7" s="141"/>
      <c r="U7" s="141"/>
      <c r="V7" s="141"/>
      <c r="W7" s="141"/>
      <c r="X7" s="12" t="s">
        <v>26</v>
      </c>
      <c r="Y7" s="12" t="s">
        <v>35</v>
      </c>
      <c r="Z7" s="12" t="s">
        <v>36</v>
      </c>
      <c r="AA7" s="141"/>
      <c r="AB7" s="141"/>
      <c r="AC7" s="151"/>
      <c r="AD7" s="142"/>
      <c r="AE7" s="24" t="s">
        <v>37</v>
      </c>
      <c r="AF7" s="142"/>
      <c r="AG7" s="24" t="s">
        <v>26</v>
      </c>
      <c r="AH7" s="24" t="s">
        <v>38</v>
      </c>
      <c r="AI7" s="24" t="s">
        <v>39</v>
      </c>
      <c r="AJ7" s="4"/>
    </row>
    <row r="8" spans="1:36" ht="15.75" customHeight="1">
      <c r="A8" s="54">
        <v>1.5507</v>
      </c>
      <c r="B8" s="148" t="s">
        <v>40</v>
      </c>
      <c r="C8" s="11">
        <v>1</v>
      </c>
      <c r="D8" s="55" t="s">
        <v>41</v>
      </c>
      <c r="E8" s="13" t="s">
        <v>42</v>
      </c>
      <c r="F8" s="10">
        <f>G8+W8+AD8</f>
        <v>1.5483000000000002</v>
      </c>
      <c r="G8" s="10">
        <f>H8+K8+N8+Q8+T8+U8+V8</f>
        <v>1.5483000000000002</v>
      </c>
      <c r="H8" s="10">
        <f>I8+J8</f>
        <v>1.5226000000000002</v>
      </c>
      <c r="I8" s="10">
        <v>0.74650000000000005</v>
      </c>
      <c r="J8" s="10">
        <v>0.77610000000000001</v>
      </c>
      <c r="K8" s="10">
        <f>L8+M8</f>
        <v>0</v>
      </c>
      <c r="L8" s="10">
        <v>0</v>
      </c>
      <c r="M8" s="10">
        <v>0</v>
      </c>
      <c r="N8" s="10">
        <f>O8+P8</f>
        <v>2.5700000000000001E-2</v>
      </c>
      <c r="O8" s="10">
        <v>2.5700000000000001E-2</v>
      </c>
      <c r="P8" s="10"/>
      <c r="Q8" s="10">
        <f>R8+S8</f>
        <v>0</v>
      </c>
      <c r="R8" s="10">
        <v>0</v>
      </c>
      <c r="S8" s="10">
        <v>0</v>
      </c>
      <c r="T8" s="10"/>
      <c r="U8" s="10">
        <v>0</v>
      </c>
      <c r="V8" s="10"/>
      <c r="W8" s="10">
        <f>X8+AA8+AB8+AC8</f>
        <v>0</v>
      </c>
      <c r="X8" s="10">
        <f>Y8+Z8</f>
        <v>0</v>
      </c>
      <c r="Y8" s="10">
        <v>0</v>
      </c>
      <c r="Z8" s="10">
        <v>0</v>
      </c>
      <c r="AA8" s="10">
        <v>0</v>
      </c>
      <c r="AB8" s="10">
        <v>0</v>
      </c>
      <c r="AC8" s="10"/>
      <c r="AD8" s="10">
        <f>AE8+AF8+AG8</f>
        <v>0</v>
      </c>
      <c r="AE8" s="10">
        <v>0</v>
      </c>
      <c r="AF8" s="10">
        <v>0</v>
      </c>
      <c r="AG8" s="10">
        <f>AH8+AI8</f>
        <v>0</v>
      </c>
      <c r="AH8" s="10">
        <v>0</v>
      </c>
      <c r="AI8" s="10">
        <v>0</v>
      </c>
      <c r="AJ8" s="4"/>
    </row>
    <row r="9" spans="1:36" ht="15.75" customHeight="1">
      <c r="A9" s="54">
        <f>A8-F8</f>
        <v>2.3999999999997357E-3</v>
      </c>
      <c r="B9" s="148"/>
      <c r="C9" s="11">
        <v>2</v>
      </c>
      <c r="D9" s="55" t="s">
        <v>43</v>
      </c>
      <c r="E9" s="13" t="s">
        <v>42</v>
      </c>
      <c r="F9" s="10">
        <f t="shared" ref="F9:F53" si="0">G9+W9+AD9</f>
        <v>0.30269999999999997</v>
      </c>
      <c r="G9" s="10">
        <f t="shared" ref="G9:G53" si="1">H9+K9+N9+Q9+T9+U9+V9</f>
        <v>0.30269999999999997</v>
      </c>
      <c r="H9" s="10">
        <f t="shared" ref="H9:H53" si="2">I9+J9</f>
        <v>0.1366</v>
      </c>
      <c r="I9" s="10"/>
      <c r="J9" s="10">
        <v>0.1366</v>
      </c>
      <c r="K9" s="10">
        <f t="shared" ref="K9:K53" si="3">L9+M9</f>
        <v>0</v>
      </c>
      <c r="L9" s="12"/>
      <c r="M9" s="10"/>
      <c r="N9" s="10">
        <f t="shared" ref="N9:N53" si="4">O9+P9</f>
        <v>0.1137</v>
      </c>
      <c r="O9" s="10">
        <v>0.1137</v>
      </c>
      <c r="P9" s="10"/>
      <c r="Q9" s="10">
        <f t="shared" ref="Q9:Q53" si="5">R9+S9</f>
        <v>3.2800000000000003E-2</v>
      </c>
      <c r="R9" s="10">
        <v>3.2800000000000003E-2</v>
      </c>
      <c r="S9" s="10"/>
      <c r="T9" s="10">
        <v>1.9599999999999999E-2</v>
      </c>
      <c r="U9" s="10"/>
      <c r="V9" s="10"/>
      <c r="W9" s="10">
        <f t="shared" ref="W9:W53" si="6">X9+AA9+AB9+AC9</f>
        <v>0</v>
      </c>
      <c r="X9" s="10">
        <f t="shared" ref="X9:X52" si="7">Y9+Z9</f>
        <v>0</v>
      </c>
      <c r="Y9" s="12"/>
      <c r="Z9" s="10"/>
      <c r="AA9" s="10"/>
      <c r="AB9" s="10"/>
      <c r="AC9" s="10"/>
      <c r="AD9" s="10">
        <f t="shared" ref="AD9:AD53" si="8">AE9+AF9+AG9</f>
        <v>0</v>
      </c>
      <c r="AE9" s="10"/>
      <c r="AF9" s="10"/>
      <c r="AG9" s="10">
        <f t="shared" ref="AG9:AG53" si="9">AH9+AI9</f>
        <v>0</v>
      </c>
      <c r="AH9" s="24"/>
      <c r="AI9" s="10"/>
      <c r="AJ9" s="4"/>
    </row>
    <row r="10" spans="1:36" ht="15.75" customHeight="1">
      <c r="A10" s="54"/>
      <c r="B10" s="148"/>
      <c r="C10" s="11">
        <v>3</v>
      </c>
      <c r="D10" s="55" t="s">
        <v>44</v>
      </c>
      <c r="E10" s="13" t="s">
        <v>42</v>
      </c>
      <c r="F10" s="10">
        <f t="shared" si="0"/>
        <v>0.93700000000000006</v>
      </c>
      <c r="G10" s="10">
        <f t="shared" si="1"/>
        <v>0.93700000000000006</v>
      </c>
      <c r="H10" s="10">
        <f t="shared" si="2"/>
        <v>0</v>
      </c>
      <c r="I10" s="10"/>
      <c r="J10" s="10"/>
      <c r="K10" s="10">
        <f t="shared" si="3"/>
        <v>0</v>
      </c>
      <c r="L10" s="12"/>
      <c r="M10" s="10"/>
      <c r="N10" s="10">
        <f t="shared" si="4"/>
        <v>0.93700000000000006</v>
      </c>
      <c r="O10" s="10">
        <v>0.93700000000000006</v>
      </c>
      <c r="P10" s="10"/>
      <c r="Q10" s="10">
        <f t="shared" si="5"/>
        <v>0</v>
      </c>
      <c r="R10" s="10"/>
      <c r="S10" s="10"/>
      <c r="T10" s="10"/>
      <c r="U10" s="10"/>
      <c r="V10" s="10"/>
      <c r="W10" s="10">
        <f t="shared" si="6"/>
        <v>0</v>
      </c>
      <c r="X10" s="10">
        <f t="shared" si="7"/>
        <v>0</v>
      </c>
      <c r="Y10" s="12"/>
      <c r="Z10" s="10"/>
      <c r="AA10" s="10"/>
      <c r="AB10" s="10"/>
      <c r="AC10" s="10"/>
      <c r="AD10" s="10">
        <f t="shared" si="8"/>
        <v>0</v>
      </c>
      <c r="AE10" s="10"/>
      <c r="AF10" s="10"/>
      <c r="AG10" s="10">
        <f t="shared" si="9"/>
        <v>0</v>
      </c>
      <c r="AH10" s="24"/>
      <c r="AI10" s="10"/>
      <c r="AJ10" s="4"/>
    </row>
    <row r="11" spans="1:36" ht="15.75" customHeight="1">
      <c r="A11" s="54"/>
      <c r="B11" s="148"/>
      <c r="C11" s="11">
        <v>4</v>
      </c>
      <c r="D11" s="55" t="s">
        <v>45</v>
      </c>
      <c r="E11" s="13" t="s">
        <v>42</v>
      </c>
      <c r="F11" s="10">
        <f t="shared" si="0"/>
        <v>0.93700000000000006</v>
      </c>
      <c r="G11" s="10">
        <f t="shared" si="1"/>
        <v>0.93700000000000006</v>
      </c>
      <c r="H11" s="10">
        <f t="shared" si="2"/>
        <v>9.7600000000000006E-2</v>
      </c>
      <c r="I11" s="10">
        <v>9.7600000000000006E-2</v>
      </c>
      <c r="J11" s="10"/>
      <c r="K11" s="10">
        <f t="shared" si="3"/>
        <v>0</v>
      </c>
      <c r="L11" s="12"/>
      <c r="M11" s="10"/>
      <c r="N11" s="10">
        <f t="shared" si="4"/>
        <v>0.83940000000000003</v>
      </c>
      <c r="O11" s="10">
        <v>0.83940000000000003</v>
      </c>
      <c r="P11" s="10"/>
      <c r="Q11" s="10">
        <f t="shared" si="5"/>
        <v>0</v>
      </c>
      <c r="R11" s="10"/>
      <c r="S11" s="10"/>
      <c r="T11" s="10"/>
      <c r="U11" s="10"/>
      <c r="V11" s="10"/>
      <c r="W11" s="10">
        <f t="shared" si="6"/>
        <v>0</v>
      </c>
      <c r="X11" s="10">
        <f t="shared" si="7"/>
        <v>0</v>
      </c>
      <c r="Y11" s="12"/>
      <c r="Z11" s="10"/>
      <c r="AA11" s="10"/>
      <c r="AB11" s="10"/>
      <c r="AC11" s="10"/>
      <c r="AD11" s="10">
        <f t="shared" si="8"/>
        <v>0</v>
      </c>
      <c r="AE11" s="10"/>
      <c r="AF11" s="10"/>
      <c r="AG11" s="10">
        <f t="shared" si="9"/>
        <v>0</v>
      </c>
      <c r="AH11" s="24"/>
      <c r="AI11" s="10"/>
      <c r="AJ11" s="4"/>
    </row>
    <row r="12" spans="1:36" ht="15.75" customHeight="1">
      <c r="A12" s="54"/>
      <c r="B12" s="148"/>
      <c r="C12" s="11">
        <v>5</v>
      </c>
      <c r="D12" s="55" t="s">
        <v>46</v>
      </c>
      <c r="E12" s="13" t="s">
        <v>42</v>
      </c>
      <c r="F12" s="10">
        <f t="shared" si="0"/>
        <v>0.93699999999999994</v>
      </c>
      <c r="G12" s="10">
        <f t="shared" si="1"/>
        <v>0.93699999999999994</v>
      </c>
      <c r="H12" s="10">
        <f t="shared" si="2"/>
        <v>0.92759999999999998</v>
      </c>
      <c r="I12" s="10">
        <v>0.92759999999999998</v>
      </c>
      <c r="J12" s="10"/>
      <c r="K12" s="10">
        <f t="shared" si="3"/>
        <v>0</v>
      </c>
      <c r="L12" s="12"/>
      <c r="M12" s="10"/>
      <c r="N12" s="10">
        <f t="shared" si="4"/>
        <v>0</v>
      </c>
      <c r="O12" s="10"/>
      <c r="P12" s="10"/>
      <c r="Q12" s="10">
        <f t="shared" si="5"/>
        <v>9.4000000000000004E-3</v>
      </c>
      <c r="R12" s="10"/>
      <c r="S12" s="10">
        <v>9.4000000000000004E-3</v>
      </c>
      <c r="T12" s="10"/>
      <c r="U12" s="10"/>
      <c r="V12" s="10"/>
      <c r="W12" s="10">
        <f t="shared" si="6"/>
        <v>0</v>
      </c>
      <c r="X12" s="10">
        <f t="shared" si="7"/>
        <v>0</v>
      </c>
      <c r="Y12" s="12"/>
      <c r="Z12" s="10"/>
      <c r="AA12" s="10"/>
      <c r="AB12" s="10"/>
      <c r="AC12" s="10"/>
      <c r="AD12" s="10">
        <f t="shared" si="8"/>
        <v>0</v>
      </c>
      <c r="AE12" s="10"/>
      <c r="AF12" s="10"/>
      <c r="AG12" s="10">
        <f t="shared" si="9"/>
        <v>0</v>
      </c>
      <c r="AH12" s="24"/>
      <c r="AI12" s="10"/>
      <c r="AJ12" s="4"/>
    </row>
    <row r="13" spans="1:36" ht="15.75" customHeight="1">
      <c r="A13" s="54"/>
      <c r="B13" s="148"/>
      <c r="C13" s="11">
        <v>6</v>
      </c>
      <c r="D13" s="55" t="s">
        <v>47</v>
      </c>
      <c r="E13" s="13" t="s">
        <v>42</v>
      </c>
      <c r="F13" s="10">
        <f t="shared" si="0"/>
        <v>0.93699999999999994</v>
      </c>
      <c r="G13" s="10">
        <f t="shared" si="1"/>
        <v>0.93699999999999994</v>
      </c>
      <c r="H13" s="10">
        <f t="shared" si="2"/>
        <v>0.92569999999999997</v>
      </c>
      <c r="I13" s="10">
        <v>0.92569999999999997</v>
      </c>
      <c r="J13" s="10"/>
      <c r="K13" s="10">
        <f t="shared" si="3"/>
        <v>0</v>
      </c>
      <c r="L13" s="12"/>
      <c r="M13" s="10"/>
      <c r="N13" s="10">
        <f t="shared" si="4"/>
        <v>0</v>
      </c>
      <c r="O13" s="10"/>
      <c r="P13" s="10"/>
      <c r="Q13" s="10">
        <f t="shared" si="5"/>
        <v>1.1299999999999999E-2</v>
      </c>
      <c r="R13" s="10"/>
      <c r="S13" s="10">
        <v>1.1299999999999999E-2</v>
      </c>
      <c r="T13" s="10"/>
      <c r="U13" s="10"/>
      <c r="V13" s="10"/>
      <c r="W13" s="10">
        <f t="shared" si="6"/>
        <v>0</v>
      </c>
      <c r="X13" s="10">
        <f t="shared" si="7"/>
        <v>0</v>
      </c>
      <c r="Y13" s="12"/>
      <c r="Z13" s="10"/>
      <c r="AA13" s="10"/>
      <c r="AB13" s="10"/>
      <c r="AC13" s="10"/>
      <c r="AD13" s="10">
        <f t="shared" si="8"/>
        <v>0</v>
      </c>
      <c r="AE13" s="10"/>
      <c r="AF13" s="10"/>
      <c r="AG13" s="10">
        <f t="shared" si="9"/>
        <v>0</v>
      </c>
      <c r="AH13" s="24"/>
      <c r="AI13" s="10"/>
      <c r="AJ13" s="4"/>
    </row>
    <row r="14" spans="1:36" ht="15.75" customHeight="1">
      <c r="A14" s="54"/>
      <c r="B14" s="148"/>
      <c r="C14" s="11">
        <v>7</v>
      </c>
      <c r="D14" s="55" t="s">
        <v>48</v>
      </c>
      <c r="E14" s="13" t="s">
        <v>42</v>
      </c>
      <c r="F14" s="10">
        <f t="shared" si="0"/>
        <v>0.93699999999999994</v>
      </c>
      <c r="G14" s="10">
        <f t="shared" si="1"/>
        <v>0.93699999999999994</v>
      </c>
      <c r="H14" s="10">
        <f t="shared" si="2"/>
        <v>0.92569999999999997</v>
      </c>
      <c r="I14" s="10">
        <v>0.92569999999999997</v>
      </c>
      <c r="J14" s="10"/>
      <c r="K14" s="10">
        <f t="shared" si="3"/>
        <v>0</v>
      </c>
      <c r="L14" s="12"/>
      <c r="M14" s="10"/>
      <c r="N14" s="10">
        <f t="shared" si="4"/>
        <v>0</v>
      </c>
      <c r="O14" s="10"/>
      <c r="P14" s="10"/>
      <c r="Q14" s="10">
        <f t="shared" si="5"/>
        <v>1.1299999999999999E-2</v>
      </c>
      <c r="R14" s="10"/>
      <c r="S14" s="10">
        <v>1.1299999999999999E-2</v>
      </c>
      <c r="T14" s="10"/>
      <c r="U14" s="10"/>
      <c r="V14" s="10"/>
      <c r="W14" s="10">
        <f t="shared" si="6"/>
        <v>0</v>
      </c>
      <c r="X14" s="10">
        <f t="shared" si="7"/>
        <v>0</v>
      </c>
      <c r="Y14" s="12"/>
      <c r="Z14" s="10"/>
      <c r="AA14" s="10"/>
      <c r="AB14" s="10"/>
      <c r="AC14" s="10"/>
      <c r="AD14" s="10">
        <f t="shared" si="8"/>
        <v>0</v>
      </c>
      <c r="AE14" s="10"/>
      <c r="AF14" s="10"/>
      <c r="AG14" s="10">
        <f t="shared" si="9"/>
        <v>0</v>
      </c>
      <c r="AH14" s="24"/>
      <c r="AI14" s="10"/>
      <c r="AJ14" s="4"/>
    </row>
    <row r="15" spans="1:36" ht="15.75" customHeight="1">
      <c r="A15" s="54"/>
      <c r="B15" s="148"/>
      <c r="C15" s="11">
        <v>8</v>
      </c>
      <c r="D15" s="55" t="s">
        <v>49</v>
      </c>
      <c r="E15" s="13" t="s">
        <v>42</v>
      </c>
      <c r="F15" s="10">
        <f t="shared" si="0"/>
        <v>0.93699999999999994</v>
      </c>
      <c r="G15" s="10">
        <f t="shared" si="1"/>
        <v>0.93699999999999994</v>
      </c>
      <c r="H15" s="10">
        <f t="shared" si="2"/>
        <v>0.91739999999999999</v>
      </c>
      <c r="I15" s="10">
        <v>0.91739999999999999</v>
      </c>
      <c r="J15" s="10"/>
      <c r="K15" s="10">
        <f t="shared" si="3"/>
        <v>0</v>
      </c>
      <c r="L15" s="12"/>
      <c r="M15" s="10"/>
      <c r="N15" s="10">
        <f t="shared" si="4"/>
        <v>0</v>
      </c>
      <c r="O15" s="10"/>
      <c r="P15" s="10"/>
      <c r="Q15" s="10">
        <f t="shared" si="5"/>
        <v>0</v>
      </c>
      <c r="R15" s="10"/>
      <c r="S15" s="10"/>
      <c r="T15" s="10">
        <v>1.9599999999999999E-2</v>
      </c>
      <c r="U15" s="10"/>
      <c r="V15" s="10"/>
      <c r="W15" s="10">
        <f t="shared" si="6"/>
        <v>0</v>
      </c>
      <c r="X15" s="10">
        <f t="shared" si="7"/>
        <v>0</v>
      </c>
      <c r="Y15" s="12"/>
      <c r="Z15" s="10"/>
      <c r="AA15" s="10"/>
      <c r="AB15" s="10"/>
      <c r="AC15" s="10"/>
      <c r="AD15" s="10">
        <f t="shared" si="8"/>
        <v>0</v>
      </c>
      <c r="AE15" s="10"/>
      <c r="AF15" s="10"/>
      <c r="AG15" s="10">
        <f t="shared" si="9"/>
        <v>0</v>
      </c>
      <c r="AH15" s="24"/>
      <c r="AI15" s="10"/>
      <c r="AJ15" s="4"/>
    </row>
    <row r="16" spans="1:36" ht="15.75" customHeight="1">
      <c r="A16" s="54"/>
      <c r="B16" s="148"/>
      <c r="C16" s="11">
        <v>9</v>
      </c>
      <c r="D16" s="55" t="s">
        <v>50</v>
      </c>
      <c r="E16" s="13" t="s">
        <v>42</v>
      </c>
      <c r="F16" s="10">
        <f t="shared" si="0"/>
        <v>0.94529999999999992</v>
      </c>
      <c r="G16" s="10">
        <f t="shared" si="1"/>
        <v>0.94529999999999992</v>
      </c>
      <c r="H16" s="10">
        <f t="shared" si="2"/>
        <v>0.31919999999999998</v>
      </c>
      <c r="I16" s="10">
        <v>0.31909999999999999</v>
      </c>
      <c r="J16" s="10">
        <v>1E-4</v>
      </c>
      <c r="K16" s="10">
        <f t="shared" si="3"/>
        <v>0</v>
      </c>
      <c r="L16" s="10"/>
      <c r="M16" s="10"/>
      <c r="N16" s="10">
        <f t="shared" si="4"/>
        <v>0.58260000000000001</v>
      </c>
      <c r="O16" s="10">
        <v>0.58260000000000001</v>
      </c>
      <c r="P16" s="10"/>
      <c r="Q16" s="10">
        <f t="shared" si="5"/>
        <v>0</v>
      </c>
      <c r="R16" s="10"/>
      <c r="S16" s="10"/>
      <c r="T16" s="10">
        <v>4.3499999999999997E-2</v>
      </c>
      <c r="U16" s="10"/>
      <c r="V16" s="10"/>
      <c r="W16" s="10">
        <f t="shared" si="6"/>
        <v>0</v>
      </c>
      <c r="X16" s="10">
        <f t="shared" si="7"/>
        <v>0</v>
      </c>
      <c r="Y16" s="10"/>
      <c r="Z16" s="10"/>
      <c r="AA16" s="10"/>
      <c r="AB16" s="10"/>
      <c r="AC16" s="10"/>
      <c r="AD16" s="10">
        <f t="shared" si="8"/>
        <v>0</v>
      </c>
      <c r="AE16" s="10"/>
      <c r="AF16" s="10"/>
      <c r="AG16" s="10">
        <f t="shared" si="9"/>
        <v>0</v>
      </c>
      <c r="AH16" s="24"/>
      <c r="AI16" s="10"/>
      <c r="AJ16" s="4"/>
    </row>
    <row r="17" spans="1:36" ht="15.75" customHeight="1">
      <c r="A17" s="54"/>
      <c r="B17" s="148"/>
      <c r="C17" s="11">
        <v>10</v>
      </c>
      <c r="D17" s="55" t="s">
        <v>51</v>
      </c>
      <c r="E17" s="13" t="s">
        <v>42</v>
      </c>
      <c r="F17" s="10">
        <f t="shared" si="0"/>
        <v>0.1174</v>
      </c>
      <c r="G17" s="10">
        <f t="shared" si="1"/>
        <v>0.1174</v>
      </c>
      <c r="H17" s="10">
        <f t="shared" si="2"/>
        <v>0.1174</v>
      </c>
      <c r="I17" s="10">
        <v>0.1174</v>
      </c>
      <c r="J17" s="10"/>
      <c r="K17" s="10">
        <f t="shared" si="3"/>
        <v>0</v>
      </c>
      <c r="L17" s="12"/>
      <c r="M17" s="10"/>
      <c r="N17" s="10">
        <f t="shared" si="4"/>
        <v>0</v>
      </c>
      <c r="O17" s="10"/>
      <c r="P17" s="10"/>
      <c r="Q17" s="10">
        <f t="shared" si="5"/>
        <v>0</v>
      </c>
      <c r="R17" s="10"/>
      <c r="S17" s="10"/>
      <c r="T17" s="10"/>
      <c r="U17" s="10"/>
      <c r="V17" s="10"/>
      <c r="W17" s="10">
        <f t="shared" si="6"/>
        <v>0</v>
      </c>
      <c r="X17" s="10">
        <f t="shared" si="7"/>
        <v>0</v>
      </c>
      <c r="Y17" s="12"/>
      <c r="Z17" s="10"/>
      <c r="AA17" s="10"/>
      <c r="AB17" s="10"/>
      <c r="AC17" s="10"/>
      <c r="AD17" s="10">
        <f t="shared" si="8"/>
        <v>0</v>
      </c>
      <c r="AE17" s="10"/>
      <c r="AF17" s="10"/>
      <c r="AG17" s="10">
        <f t="shared" si="9"/>
        <v>0</v>
      </c>
      <c r="AH17" s="24"/>
      <c r="AI17" s="10"/>
      <c r="AJ17" s="4"/>
    </row>
    <row r="18" spans="1:36" ht="15.75" customHeight="1">
      <c r="A18" s="54"/>
      <c r="B18" s="148"/>
      <c r="C18" s="11">
        <v>11</v>
      </c>
      <c r="D18" s="55" t="s">
        <v>52</v>
      </c>
      <c r="E18" s="13" t="s">
        <v>42</v>
      </c>
      <c r="F18" s="10">
        <f t="shared" si="0"/>
        <v>2.7904</v>
      </c>
      <c r="G18" s="10">
        <f t="shared" si="1"/>
        <v>2.7904</v>
      </c>
      <c r="H18" s="10">
        <f t="shared" si="2"/>
        <v>2.7904</v>
      </c>
      <c r="I18" s="10">
        <v>0.85</v>
      </c>
      <c r="J18" s="10">
        <v>1.9403999999999999</v>
      </c>
      <c r="K18" s="10">
        <f t="shared" si="3"/>
        <v>0</v>
      </c>
      <c r="L18" s="12"/>
      <c r="M18" s="10"/>
      <c r="N18" s="10">
        <f t="shared" si="4"/>
        <v>0</v>
      </c>
      <c r="O18" s="10"/>
      <c r="P18" s="10"/>
      <c r="Q18" s="10">
        <f t="shared" si="5"/>
        <v>0</v>
      </c>
      <c r="R18" s="10"/>
      <c r="S18" s="10"/>
      <c r="T18" s="10"/>
      <c r="U18" s="10"/>
      <c r="V18" s="10"/>
      <c r="W18" s="10">
        <f t="shared" si="6"/>
        <v>0</v>
      </c>
      <c r="X18" s="10">
        <f t="shared" si="7"/>
        <v>0</v>
      </c>
      <c r="Y18" s="12"/>
      <c r="Z18" s="10"/>
      <c r="AA18" s="10"/>
      <c r="AB18" s="10"/>
      <c r="AC18" s="10"/>
      <c r="AD18" s="10">
        <f t="shared" si="8"/>
        <v>0</v>
      </c>
      <c r="AE18" s="10"/>
      <c r="AF18" s="10"/>
      <c r="AG18" s="10">
        <f t="shared" si="9"/>
        <v>0</v>
      </c>
      <c r="AH18" s="24"/>
      <c r="AI18" s="10"/>
    </row>
    <row r="19" spans="1:36" ht="15.75" customHeight="1">
      <c r="A19" s="54"/>
      <c r="B19" s="148"/>
      <c r="C19" s="11">
        <v>12</v>
      </c>
      <c r="D19" s="55" t="s">
        <v>53</v>
      </c>
      <c r="E19" s="13" t="s">
        <v>42</v>
      </c>
      <c r="F19" s="10">
        <f t="shared" si="0"/>
        <v>0.98529999999999995</v>
      </c>
      <c r="G19" s="10">
        <f t="shared" si="1"/>
        <v>0.98399999999999999</v>
      </c>
      <c r="H19" s="10">
        <f t="shared" si="2"/>
        <v>0.63870000000000005</v>
      </c>
      <c r="I19" s="10"/>
      <c r="J19" s="10">
        <v>0.63870000000000005</v>
      </c>
      <c r="K19" s="10">
        <f t="shared" si="3"/>
        <v>0</v>
      </c>
      <c r="L19" s="12"/>
      <c r="M19" s="10"/>
      <c r="N19" s="10">
        <f t="shared" si="4"/>
        <v>0.3453</v>
      </c>
      <c r="O19" s="10">
        <v>0.3453</v>
      </c>
      <c r="P19" s="10"/>
      <c r="Q19" s="10">
        <f t="shared" si="5"/>
        <v>0</v>
      </c>
      <c r="R19" s="10"/>
      <c r="S19" s="10"/>
      <c r="T19" s="10"/>
      <c r="U19" s="10"/>
      <c r="V19" s="10"/>
      <c r="W19" s="10">
        <f t="shared" si="6"/>
        <v>0</v>
      </c>
      <c r="X19" s="10">
        <f t="shared" si="7"/>
        <v>0</v>
      </c>
      <c r="Y19" s="12"/>
      <c r="Z19" s="10"/>
      <c r="AA19" s="10"/>
      <c r="AB19" s="10"/>
      <c r="AC19" s="10"/>
      <c r="AD19" s="10">
        <f t="shared" si="8"/>
        <v>1.2999999999999999E-3</v>
      </c>
      <c r="AE19" s="10">
        <v>1.2999999999999999E-3</v>
      </c>
      <c r="AF19" s="10"/>
      <c r="AG19" s="10">
        <f t="shared" si="9"/>
        <v>0</v>
      </c>
      <c r="AH19" s="24"/>
      <c r="AI19" s="10"/>
    </row>
    <row r="20" spans="1:36" ht="15.75" customHeight="1">
      <c r="A20" s="54"/>
      <c r="B20" s="148"/>
      <c r="C20" s="11">
        <v>13</v>
      </c>
      <c r="D20" s="55" t="s">
        <v>54</v>
      </c>
      <c r="E20" s="13" t="s">
        <v>42</v>
      </c>
      <c r="F20" s="10">
        <f t="shared" si="0"/>
        <v>5.7462000000000009</v>
      </c>
      <c r="G20" s="10">
        <f t="shared" si="1"/>
        <v>5.3990000000000009</v>
      </c>
      <c r="H20" s="10">
        <f t="shared" si="2"/>
        <v>2.9572000000000003</v>
      </c>
      <c r="I20" s="10">
        <v>1.2464</v>
      </c>
      <c r="J20" s="10">
        <v>1.7108000000000001</v>
      </c>
      <c r="K20" s="10">
        <f t="shared" si="3"/>
        <v>0</v>
      </c>
      <c r="L20" s="12"/>
      <c r="M20" s="10"/>
      <c r="N20" s="10">
        <f t="shared" si="4"/>
        <v>2.1970000000000001</v>
      </c>
      <c r="O20" s="10">
        <v>2.1970000000000001</v>
      </c>
      <c r="P20" s="10"/>
      <c r="Q20" s="10">
        <f t="shared" si="5"/>
        <v>0.1721</v>
      </c>
      <c r="R20" s="10">
        <v>0.1721</v>
      </c>
      <c r="S20" s="10"/>
      <c r="T20" s="10">
        <v>7.2700000000000001E-2</v>
      </c>
      <c r="U20" s="10"/>
      <c r="V20" s="10"/>
      <c r="W20" s="10">
        <f t="shared" si="6"/>
        <v>0</v>
      </c>
      <c r="X20" s="10">
        <f t="shared" si="7"/>
        <v>0</v>
      </c>
      <c r="Y20" s="12"/>
      <c r="Z20" s="10"/>
      <c r="AA20" s="10"/>
      <c r="AB20" s="10"/>
      <c r="AC20" s="10"/>
      <c r="AD20" s="10">
        <f t="shared" si="8"/>
        <v>0.34720000000000001</v>
      </c>
      <c r="AE20" s="10">
        <v>0.34720000000000001</v>
      </c>
      <c r="AF20" s="10"/>
      <c r="AG20" s="10">
        <f t="shared" si="9"/>
        <v>0</v>
      </c>
      <c r="AH20" s="24"/>
      <c r="AI20" s="10"/>
    </row>
    <row r="21" spans="1:36" ht="15.75" customHeight="1">
      <c r="A21" s="54"/>
      <c r="B21" s="148"/>
      <c r="C21" s="11">
        <v>14</v>
      </c>
      <c r="D21" s="55" t="s">
        <v>55</v>
      </c>
      <c r="E21" s="13" t="s">
        <v>42</v>
      </c>
      <c r="F21" s="10">
        <f t="shared" si="0"/>
        <v>1.8697000000000001</v>
      </c>
      <c r="G21" s="10">
        <f t="shared" si="1"/>
        <v>1.8697000000000001</v>
      </c>
      <c r="H21" s="10">
        <f t="shared" si="2"/>
        <v>1.7787000000000002</v>
      </c>
      <c r="I21" s="10">
        <v>0.98170000000000002</v>
      </c>
      <c r="J21" s="10">
        <v>0.79700000000000004</v>
      </c>
      <c r="K21" s="10">
        <f t="shared" si="3"/>
        <v>0</v>
      </c>
      <c r="L21" s="12"/>
      <c r="M21" s="10"/>
      <c r="N21" s="10">
        <f t="shared" si="4"/>
        <v>7.4099999999999999E-2</v>
      </c>
      <c r="O21" s="10">
        <v>7.4099999999999999E-2</v>
      </c>
      <c r="P21" s="10"/>
      <c r="Q21" s="10">
        <f t="shared" si="5"/>
        <v>0</v>
      </c>
      <c r="R21" s="10"/>
      <c r="S21" s="10"/>
      <c r="T21" s="10">
        <v>1.6899999999999998E-2</v>
      </c>
      <c r="U21" s="10"/>
      <c r="V21" s="10"/>
      <c r="W21" s="10">
        <f t="shared" si="6"/>
        <v>0</v>
      </c>
      <c r="X21" s="10">
        <f t="shared" si="7"/>
        <v>0</v>
      </c>
      <c r="Y21" s="12"/>
      <c r="Z21" s="10"/>
      <c r="AA21" s="10"/>
      <c r="AB21" s="10"/>
      <c r="AC21" s="10"/>
      <c r="AD21" s="10">
        <f t="shared" si="8"/>
        <v>0</v>
      </c>
      <c r="AE21" s="10"/>
      <c r="AF21" s="10"/>
      <c r="AG21" s="10">
        <f t="shared" si="9"/>
        <v>0</v>
      </c>
      <c r="AH21" s="24"/>
      <c r="AI21" s="10"/>
    </row>
    <row r="22" spans="1:36" ht="15.75" customHeight="1">
      <c r="A22" s="54"/>
      <c r="B22" s="148"/>
      <c r="C22" s="11">
        <v>15</v>
      </c>
      <c r="D22" s="55" t="s">
        <v>56</v>
      </c>
      <c r="E22" s="13" t="s">
        <v>42</v>
      </c>
      <c r="F22" s="10">
        <f t="shared" si="0"/>
        <v>3.9861999999999997</v>
      </c>
      <c r="G22" s="10">
        <f t="shared" si="1"/>
        <v>3.9861999999999997</v>
      </c>
      <c r="H22" s="10">
        <f t="shared" si="2"/>
        <v>0.74299999999999999</v>
      </c>
      <c r="I22" s="10">
        <v>0.32069999999999999</v>
      </c>
      <c r="J22" s="10">
        <v>0.42230000000000001</v>
      </c>
      <c r="K22" s="10">
        <f t="shared" si="3"/>
        <v>0</v>
      </c>
      <c r="L22" s="12"/>
      <c r="M22" s="10"/>
      <c r="N22" s="10">
        <f t="shared" si="4"/>
        <v>2.8496999999999999</v>
      </c>
      <c r="O22" s="10">
        <v>2.8496999999999999</v>
      </c>
      <c r="P22" s="10"/>
      <c r="Q22" s="10">
        <f t="shared" si="5"/>
        <v>0.28270000000000001</v>
      </c>
      <c r="R22" s="10">
        <v>0.28270000000000001</v>
      </c>
      <c r="S22" s="10"/>
      <c r="T22" s="10">
        <v>0.1108</v>
      </c>
      <c r="U22" s="10"/>
      <c r="V22" s="10"/>
      <c r="W22" s="10">
        <f t="shared" si="6"/>
        <v>0</v>
      </c>
      <c r="X22" s="10">
        <f t="shared" si="7"/>
        <v>0</v>
      </c>
      <c r="Y22" s="12"/>
      <c r="Z22" s="10"/>
      <c r="AA22" s="10"/>
      <c r="AB22" s="10"/>
      <c r="AC22" s="10"/>
      <c r="AD22" s="10">
        <f t="shared" si="8"/>
        <v>0</v>
      </c>
      <c r="AE22" s="10"/>
      <c r="AF22" s="10"/>
      <c r="AG22" s="10">
        <f t="shared" si="9"/>
        <v>0</v>
      </c>
      <c r="AH22" s="24"/>
      <c r="AI22" s="10"/>
    </row>
    <row r="23" spans="1:36" ht="15.75" customHeight="1">
      <c r="A23" s="54"/>
      <c r="B23" s="148"/>
      <c r="C23" s="11">
        <v>16</v>
      </c>
      <c r="D23" s="55" t="s">
        <v>57</v>
      </c>
      <c r="E23" s="13" t="s">
        <v>42</v>
      </c>
      <c r="F23" s="10">
        <f t="shared" si="0"/>
        <v>1.5731999999999999</v>
      </c>
      <c r="G23" s="10">
        <f t="shared" si="1"/>
        <v>1.486</v>
      </c>
      <c r="H23" s="10">
        <f t="shared" si="2"/>
        <v>0.36720000000000003</v>
      </c>
      <c r="I23" s="10">
        <v>4.2700000000000002E-2</v>
      </c>
      <c r="J23" s="10">
        <v>0.32450000000000001</v>
      </c>
      <c r="K23" s="10">
        <f t="shared" si="3"/>
        <v>0</v>
      </c>
      <c r="L23" s="12"/>
      <c r="M23" s="10"/>
      <c r="N23" s="10">
        <f t="shared" si="4"/>
        <v>0.93289999999999995</v>
      </c>
      <c r="O23" s="10">
        <v>0.93289999999999995</v>
      </c>
      <c r="P23" s="10"/>
      <c r="Q23" s="10">
        <f t="shared" si="5"/>
        <v>0.18590000000000001</v>
      </c>
      <c r="R23" s="10"/>
      <c r="S23" s="10">
        <v>0.18590000000000001</v>
      </c>
      <c r="T23" s="10"/>
      <c r="U23" s="10"/>
      <c r="V23" s="10"/>
      <c r="W23" s="10">
        <f t="shared" si="6"/>
        <v>8.72E-2</v>
      </c>
      <c r="X23" s="10">
        <f t="shared" si="7"/>
        <v>0</v>
      </c>
      <c r="Y23" s="12"/>
      <c r="Z23" s="10"/>
      <c r="AA23" s="10">
        <v>8.72E-2</v>
      </c>
      <c r="AB23" s="10"/>
      <c r="AC23" s="10"/>
      <c r="AD23" s="10">
        <f t="shared" si="8"/>
        <v>0</v>
      </c>
      <c r="AE23" s="10"/>
      <c r="AF23" s="10"/>
      <c r="AG23" s="10">
        <f t="shared" si="9"/>
        <v>0</v>
      </c>
      <c r="AH23" s="24"/>
      <c r="AI23" s="10"/>
    </row>
    <row r="24" spans="1:36" ht="15.75" customHeight="1">
      <c r="A24" s="54"/>
      <c r="B24" s="148"/>
      <c r="C24" s="11">
        <v>17</v>
      </c>
      <c r="D24" s="55" t="s">
        <v>58</v>
      </c>
      <c r="E24" s="13" t="s">
        <v>42</v>
      </c>
      <c r="F24" s="10">
        <f t="shared" si="0"/>
        <v>0.29060000000000002</v>
      </c>
      <c r="G24" s="10">
        <f t="shared" si="1"/>
        <v>0.29060000000000002</v>
      </c>
      <c r="H24" s="10">
        <f t="shared" si="2"/>
        <v>0.29060000000000002</v>
      </c>
      <c r="I24" s="10">
        <v>0.29060000000000002</v>
      </c>
      <c r="J24" s="10"/>
      <c r="K24" s="10">
        <f t="shared" si="3"/>
        <v>0</v>
      </c>
      <c r="L24" s="12"/>
      <c r="M24" s="10"/>
      <c r="N24" s="10">
        <f t="shared" si="4"/>
        <v>0</v>
      </c>
      <c r="O24" s="10"/>
      <c r="P24" s="10"/>
      <c r="Q24" s="10">
        <f t="shared" si="5"/>
        <v>0</v>
      </c>
      <c r="R24" s="10"/>
      <c r="S24" s="10"/>
      <c r="T24" s="10"/>
      <c r="U24" s="10"/>
      <c r="V24" s="10"/>
      <c r="W24" s="10">
        <f t="shared" si="6"/>
        <v>0</v>
      </c>
      <c r="X24" s="10">
        <f t="shared" si="7"/>
        <v>0</v>
      </c>
      <c r="Y24" s="12"/>
      <c r="Z24" s="10"/>
      <c r="AA24" s="10"/>
      <c r="AB24" s="10"/>
      <c r="AC24" s="10"/>
      <c r="AD24" s="10">
        <f t="shared" si="8"/>
        <v>0</v>
      </c>
      <c r="AE24" s="10"/>
      <c r="AF24" s="10"/>
      <c r="AG24" s="10">
        <f t="shared" si="9"/>
        <v>0</v>
      </c>
      <c r="AH24" s="24"/>
      <c r="AI24" s="10"/>
    </row>
    <row r="25" spans="1:36" ht="15.75" customHeight="1">
      <c r="A25" s="54"/>
      <c r="B25" s="148"/>
      <c r="C25" s="11">
        <v>18</v>
      </c>
      <c r="D25" s="55" t="s">
        <v>59</v>
      </c>
      <c r="E25" s="13" t="s">
        <v>42</v>
      </c>
      <c r="F25" s="10">
        <f t="shared" si="0"/>
        <v>1.4608999999999999</v>
      </c>
      <c r="G25" s="10">
        <f t="shared" si="1"/>
        <v>1.4606999999999999</v>
      </c>
      <c r="H25" s="10">
        <f t="shared" si="2"/>
        <v>0.34689999999999999</v>
      </c>
      <c r="I25" s="10">
        <v>0.34689999999999999</v>
      </c>
      <c r="J25" s="10"/>
      <c r="K25" s="10">
        <f t="shared" si="3"/>
        <v>0</v>
      </c>
      <c r="L25" s="12"/>
      <c r="M25" s="10"/>
      <c r="N25" s="10">
        <f t="shared" si="4"/>
        <v>1.0727</v>
      </c>
      <c r="O25" s="10">
        <v>1.0727</v>
      </c>
      <c r="P25" s="10"/>
      <c r="Q25" s="10">
        <f t="shared" si="5"/>
        <v>0</v>
      </c>
      <c r="R25" s="10"/>
      <c r="S25" s="10"/>
      <c r="T25" s="10">
        <v>4.1099999999999998E-2</v>
      </c>
      <c r="U25" s="10"/>
      <c r="V25" s="10"/>
      <c r="W25" s="10">
        <f t="shared" si="6"/>
        <v>2.0000000000000001E-4</v>
      </c>
      <c r="X25" s="10">
        <f t="shared" si="7"/>
        <v>2.0000000000000001E-4</v>
      </c>
      <c r="Y25" s="12"/>
      <c r="Z25" s="10">
        <v>2.0000000000000001E-4</v>
      </c>
      <c r="AA25" s="10"/>
      <c r="AB25" s="10"/>
      <c r="AC25" s="10"/>
      <c r="AD25" s="10">
        <f t="shared" si="8"/>
        <v>0</v>
      </c>
      <c r="AE25" s="10"/>
      <c r="AF25" s="10"/>
      <c r="AG25" s="10">
        <f t="shared" si="9"/>
        <v>0</v>
      </c>
      <c r="AH25" s="24"/>
      <c r="AI25" s="10"/>
    </row>
    <row r="26" spans="1:36" ht="15.75" customHeight="1">
      <c r="A26" s="54" t="s">
        <v>60</v>
      </c>
      <c r="B26" s="148"/>
      <c r="C26" s="11">
        <v>19</v>
      </c>
      <c r="D26" s="55" t="s">
        <v>61</v>
      </c>
      <c r="E26" s="13" t="s">
        <v>42</v>
      </c>
      <c r="F26" s="10">
        <f t="shared" si="0"/>
        <v>5.0099999999999999E-2</v>
      </c>
      <c r="G26" s="10">
        <f t="shared" si="1"/>
        <v>5.0099999999999999E-2</v>
      </c>
      <c r="H26" s="10">
        <f t="shared" si="2"/>
        <v>3.6299999999999999E-2</v>
      </c>
      <c r="I26" s="10"/>
      <c r="J26" s="10">
        <v>3.6299999999999999E-2</v>
      </c>
      <c r="K26" s="10">
        <f t="shared" si="3"/>
        <v>0</v>
      </c>
      <c r="L26" s="12"/>
      <c r="M26" s="10"/>
      <c r="N26" s="10">
        <f t="shared" si="4"/>
        <v>1.38E-2</v>
      </c>
      <c r="O26" s="10">
        <v>1.38E-2</v>
      </c>
      <c r="P26" s="10"/>
      <c r="Q26" s="10">
        <f t="shared" si="5"/>
        <v>0</v>
      </c>
      <c r="R26" s="10"/>
      <c r="S26" s="10"/>
      <c r="T26" s="10"/>
      <c r="U26" s="10"/>
      <c r="V26" s="10"/>
      <c r="W26" s="10">
        <f t="shared" si="6"/>
        <v>0</v>
      </c>
      <c r="X26" s="10">
        <f t="shared" si="7"/>
        <v>0</v>
      </c>
      <c r="Y26" s="12"/>
      <c r="Z26" s="10"/>
      <c r="AA26" s="10"/>
      <c r="AB26" s="10"/>
      <c r="AC26" s="10"/>
      <c r="AD26" s="10">
        <f t="shared" si="8"/>
        <v>0</v>
      </c>
      <c r="AE26" s="10"/>
      <c r="AF26" s="10"/>
      <c r="AG26" s="10">
        <f t="shared" si="9"/>
        <v>0</v>
      </c>
      <c r="AH26" s="24"/>
      <c r="AI26" s="10"/>
    </row>
    <row r="27" spans="1:36" ht="15.75" customHeight="1">
      <c r="A27" s="54"/>
      <c r="B27" s="148"/>
      <c r="C27" s="11">
        <v>20</v>
      </c>
      <c r="D27" s="55" t="s">
        <v>62</v>
      </c>
      <c r="E27" s="13" t="s">
        <v>42</v>
      </c>
      <c r="F27" s="10">
        <f t="shared" si="0"/>
        <v>2.3104</v>
      </c>
      <c r="G27" s="10">
        <f t="shared" si="1"/>
        <v>2.2574000000000001</v>
      </c>
      <c r="H27" s="10">
        <f t="shared" si="2"/>
        <v>0</v>
      </c>
      <c r="I27" s="10"/>
      <c r="J27" s="10"/>
      <c r="K27" s="10">
        <f t="shared" si="3"/>
        <v>0</v>
      </c>
      <c r="L27" s="12"/>
      <c r="M27" s="10"/>
      <c r="N27" s="10">
        <f t="shared" si="4"/>
        <v>2.1395</v>
      </c>
      <c r="O27" s="10">
        <v>2.1395</v>
      </c>
      <c r="P27" s="10"/>
      <c r="Q27" s="10">
        <f t="shared" si="5"/>
        <v>0</v>
      </c>
      <c r="R27" s="10"/>
      <c r="S27" s="10"/>
      <c r="T27" s="10">
        <v>0.1179</v>
      </c>
      <c r="U27" s="10"/>
      <c r="V27" s="10"/>
      <c r="W27" s="10">
        <f t="shared" si="6"/>
        <v>0</v>
      </c>
      <c r="X27" s="10">
        <f t="shared" si="7"/>
        <v>0</v>
      </c>
      <c r="Y27" s="12"/>
      <c r="Z27" s="10"/>
      <c r="AA27" s="10"/>
      <c r="AB27" s="10"/>
      <c r="AC27" s="10"/>
      <c r="AD27" s="10">
        <f t="shared" si="8"/>
        <v>5.2999999999999999E-2</v>
      </c>
      <c r="AE27" s="10">
        <v>5.2999999999999999E-2</v>
      </c>
      <c r="AF27" s="10"/>
      <c r="AG27" s="10">
        <f t="shared" si="9"/>
        <v>0</v>
      </c>
      <c r="AH27" s="24"/>
      <c r="AI27" s="10"/>
    </row>
    <row r="28" spans="1:36" ht="15.75" customHeight="1">
      <c r="A28" s="54" t="s">
        <v>63</v>
      </c>
      <c r="B28" s="148"/>
      <c r="C28" s="11">
        <v>21</v>
      </c>
      <c r="D28" s="55" t="s">
        <v>64</v>
      </c>
      <c r="E28" s="13" t="s">
        <v>42</v>
      </c>
      <c r="F28" s="10">
        <f t="shared" si="0"/>
        <v>16.395400000000002</v>
      </c>
      <c r="G28" s="10">
        <f t="shared" si="1"/>
        <v>15.573100000000002</v>
      </c>
      <c r="H28" s="10">
        <f t="shared" si="2"/>
        <v>5.0056000000000003</v>
      </c>
      <c r="I28" s="10">
        <v>4.5956999999999999</v>
      </c>
      <c r="J28" s="10">
        <v>0.40989999999999999</v>
      </c>
      <c r="K28" s="10">
        <f t="shared" si="3"/>
        <v>0</v>
      </c>
      <c r="L28" s="12"/>
      <c r="M28" s="10"/>
      <c r="N28" s="10">
        <f t="shared" si="4"/>
        <v>9.5256000000000007</v>
      </c>
      <c r="O28" s="10">
        <v>9.5256000000000007</v>
      </c>
      <c r="P28" s="10"/>
      <c r="Q28" s="10">
        <f t="shared" si="5"/>
        <v>0.48249999999999998</v>
      </c>
      <c r="R28" s="10"/>
      <c r="S28" s="10">
        <v>0.48249999999999998</v>
      </c>
      <c r="T28" s="10">
        <v>0.53569999999999995</v>
      </c>
      <c r="U28" s="10">
        <v>2.3699999999999999E-2</v>
      </c>
      <c r="V28" s="10"/>
      <c r="W28" s="10">
        <f t="shared" si="6"/>
        <v>3.0499999999999999E-2</v>
      </c>
      <c r="X28" s="10">
        <f t="shared" si="7"/>
        <v>0</v>
      </c>
      <c r="Y28" s="12"/>
      <c r="Z28" s="10"/>
      <c r="AA28" s="10">
        <v>2.4199999999999999E-2</v>
      </c>
      <c r="AB28" s="10">
        <v>6.3E-3</v>
      </c>
      <c r="AC28" s="10"/>
      <c r="AD28" s="10">
        <f t="shared" si="8"/>
        <v>0.79179999999999995</v>
      </c>
      <c r="AE28" s="10">
        <v>0.79179999999999995</v>
      </c>
      <c r="AF28" s="10"/>
      <c r="AG28" s="10">
        <f t="shared" si="9"/>
        <v>0</v>
      </c>
      <c r="AH28" s="24"/>
      <c r="AI28" s="10"/>
    </row>
    <row r="29" spans="1:36" ht="15.75" customHeight="1">
      <c r="A29" s="54" t="s">
        <v>65</v>
      </c>
      <c r="B29" s="148"/>
      <c r="C29" s="11">
        <v>22</v>
      </c>
      <c r="D29" s="55" t="s">
        <v>66</v>
      </c>
      <c r="E29" s="13" t="s">
        <v>42</v>
      </c>
      <c r="F29" s="10">
        <f t="shared" si="0"/>
        <v>4.4809999999999999</v>
      </c>
      <c r="G29" s="10">
        <f t="shared" si="1"/>
        <v>4.4809999999999999</v>
      </c>
      <c r="H29" s="10">
        <f t="shared" si="2"/>
        <v>2.9967999999999999</v>
      </c>
      <c r="I29" s="10">
        <v>2.2757000000000001</v>
      </c>
      <c r="J29" s="10">
        <v>0.72109999999999996</v>
      </c>
      <c r="K29" s="10">
        <f t="shared" si="3"/>
        <v>0</v>
      </c>
      <c r="L29" s="12"/>
      <c r="M29" s="10"/>
      <c r="N29" s="10">
        <f t="shared" si="4"/>
        <v>1.2877000000000001</v>
      </c>
      <c r="O29" s="10">
        <v>0.80559999999999998</v>
      </c>
      <c r="P29" s="10">
        <v>0.48209999999999997</v>
      </c>
      <c r="Q29" s="10">
        <f t="shared" si="5"/>
        <v>7.2300000000000003E-2</v>
      </c>
      <c r="R29" s="10">
        <v>2.1700000000000001E-2</v>
      </c>
      <c r="S29" s="10">
        <v>5.0599999999999999E-2</v>
      </c>
      <c r="T29" s="10">
        <v>0.1226</v>
      </c>
      <c r="U29" s="10"/>
      <c r="V29" s="10">
        <v>1.6000000000000001E-3</v>
      </c>
      <c r="W29" s="10">
        <f t="shared" si="6"/>
        <v>0</v>
      </c>
      <c r="X29" s="10">
        <f t="shared" si="7"/>
        <v>0</v>
      </c>
      <c r="Y29" s="12"/>
      <c r="Z29" s="10"/>
      <c r="AA29" s="10"/>
      <c r="AB29" s="10"/>
      <c r="AC29" s="10"/>
      <c r="AD29" s="10">
        <f t="shared" si="8"/>
        <v>0</v>
      </c>
      <c r="AE29" s="10"/>
      <c r="AF29" s="10"/>
      <c r="AG29" s="10">
        <f t="shared" si="9"/>
        <v>0</v>
      </c>
      <c r="AH29" s="24"/>
      <c r="AI29" s="10"/>
    </row>
    <row r="30" spans="1:36" ht="15.75" customHeight="1">
      <c r="A30" s="54" t="s">
        <v>65</v>
      </c>
      <c r="B30" s="148"/>
      <c r="C30" s="11">
        <v>23</v>
      </c>
      <c r="D30" s="55" t="s">
        <v>67</v>
      </c>
      <c r="E30" s="13" t="s">
        <v>42</v>
      </c>
      <c r="F30" s="10">
        <f t="shared" si="0"/>
        <v>3.6319000000000008</v>
      </c>
      <c r="G30" s="10">
        <f t="shared" si="1"/>
        <v>3.1098000000000008</v>
      </c>
      <c r="H30" s="10">
        <f t="shared" si="2"/>
        <v>1.3520000000000001</v>
      </c>
      <c r="I30" s="10">
        <v>1.2258</v>
      </c>
      <c r="J30" s="10">
        <v>0.12620000000000001</v>
      </c>
      <c r="K30" s="10">
        <f t="shared" si="3"/>
        <v>0</v>
      </c>
      <c r="L30" s="12"/>
      <c r="M30" s="10"/>
      <c r="N30" s="10">
        <f t="shared" si="4"/>
        <v>1.5015000000000001</v>
      </c>
      <c r="O30" s="10">
        <v>1.5015000000000001</v>
      </c>
      <c r="P30" s="10"/>
      <c r="Q30" s="10">
        <f t="shared" si="5"/>
        <v>1.84E-2</v>
      </c>
      <c r="R30" s="10"/>
      <c r="S30" s="10">
        <v>1.84E-2</v>
      </c>
      <c r="T30" s="10">
        <v>0.2379</v>
      </c>
      <c r="U30" s="10"/>
      <c r="V30" s="10"/>
      <c r="W30" s="10">
        <f t="shared" si="6"/>
        <v>0.52210000000000001</v>
      </c>
      <c r="X30" s="10">
        <f t="shared" si="7"/>
        <v>0.2472</v>
      </c>
      <c r="Y30" s="12"/>
      <c r="Z30" s="10">
        <v>0.2472</v>
      </c>
      <c r="AA30" s="10"/>
      <c r="AB30" s="10">
        <v>0.27489999999999998</v>
      </c>
      <c r="AC30" s="10"/>
      <c r="AD30" s="10">
        <f t="shared" si="8"/>
        <v>0</v>
      </c>
      <c r="AE30" s="10"/>
      <c r="AF30" s="10"/>
      <c r="AG30" s="10">
        <f t="shared" si="9"/>
        <v>0</v>
      </c>
      <c r="AH30" s="24"/>
      <c r="AI30" s="10"/>
    </row>
    <row r="31" spans="1:36" ht="15.75" customHeight="1">
      <c r="A31" s="54"/>
      <c r="B31" s="148"/>
      <c r="C31" s="11">
        <v>24</v>
      </c>
      <c r="D31" s="55" t="s">
        <v>68</v>
      </c>
      <c r="E31" s="13" t="s">
        <v>42</v>
      </c>
      <c r="F31" s="10">
        <f t="shared" si="0"/>
        <v>0.72340000000000004</v>
      </c>
      <c r="G31" s="10">
        <f t="shared" si="1"/>
        <v>0.72340000000000004</v>
      </c>
      <c r="H31" s="10">
        <f t="shared" si="2"/>
        <v>0.72340000000000004</v>
      </c>
      <c r="I31" s="10"/>
      <c r="J31" s="10">
        <v>0.72340000000000004</v>
      </c>
      <c r="K31" s="10">
        <f t="shared" si="3"/>
        <v>0</v>
      </c>
      <c r="L31" s="12"/>
      <c r="M31" s="10"/>
      <c r="N31" s="10">
        <f t="shared" si="4"/>
        <v>0</v>
      </c>
      <c r="O31" s="10"/>
      <c r="P31" s="10"/>
      <c r="Q31" s="10">
        <f t="shared" si="5"/>
        <v>0</v>
      </c>
      <c r="R31" s="10"/>
      <c r="S31" s="10"/>
      <c r="T31" s="10"/>
      <c r="U31" s="10"/>
      <c r="V31" s="10"/>
      <c r="W31" s="10">
        <f t="shared" si="6"/>
        <v>0</v>
      </c>
      <c r="X31" s="10">
        <f t="shared" si="7"/>
        <v>0</v>
      </c>
      <c r="Y31" s="12"/>
      <c r="Z31" s="10"/>
      <c r="AA31" s="10"/>
      <c r="AB31" s="10"/>
      <c r="AC31" s="10"/>
      <c r="AD31" s="10">
        <f t="shared" si="8"/>
        <v>0</v>
      </c>
      <c r="AE31" s="10"/>
      <c r="AF31" s="10"/>
      <c r="AG31" s="10">
        <f t="shared" si="9"/>
        <v>0</v>
      </c>
      <c r="AH31" s="24"/>
      <c r="AI31" s="10"/>
    </row>
    <row r="32" spans="1:36" ht="15.75" customHeight="1">
      <c r="A32" s="54" t="s">
        <v>65</v>
      </c>
      <c r="B32" s="148"/>
      <c r="C32" s="11">
        <v>25</v>
      </c>
      <c r="D32" s="55" t="s">
        <v>69</v>
      </c>
      <c r="E32" s="13" t="s">
        <v>42</v>
      </c>
      <c r="F32" s="10">
        <f t="shared" si="0"/>
        <v>3.4308000000000001</v>
      </c>
      <c r="G32" s="10">
        <f t="shared" si="1"/>
        <v>3.4241999999999999</v>
      </c>
      <c r="H32" s="10">
        <f t="shared" si="2"/>
        <v>3.2180999999999997</v>
      </c>
      <c r="I32" s="10">
        <v>1.9757</v>
      </c>
      <c r="J32" s="10">
        <v>1.2423999999999999</v>
      </c>
      <c r="K32" s="10">
        <f t="shared" si="3"/>
        <v>6.25E-2</v>
      </c>
      <c r="L32" s="12"/>
      <c r="M32" s="10">
        <v>6.25E-2</v>
      </c>
      <c r="N32" s="10">
        <f t="shared" si="4"/>
        <v>1.9199999999999998E-2</v>
      </c>
      <c r="O32" s="10">
        <v>1.9199999999999998E-2</v>
      </c>
      <c r="P32" s="10"/>
      <c r="Q32" s="10">
        <f t="shared" si="5"/>
        <v>7.7200000000000005E-2</v>
      </c>
      <c r="R32" s="10"/>
      <c r="S32" s="10">
        <v>7.7200000000000005E-2</v>
      </c>
      <c r="T32" s="10">
        <v>4.7199999999999999E-2</v>
      </c>
      <c r="U32" s="10"/>
      <c r="V32" s="10"/>
      <c r="W32" s="10">
        <f t="shared" si="6"/>
        <v>6.6E-3</v>
      </c>
      <c r="X32" s="10">
        <f t="shared" si="7"/>
        <v>0</v>
      </c>
      <c r="Y32" s="12"/>
      <c r="Z32" s="10"/>
      <c r="AA32" s="10">
        <v>6.6E-3</v>
      </c>
      <c r="AB32" s="10"/>
      <c r="AC32" s="10"/>
      <c r="AD32" s="10">
        <f t="shared" si="8"/>
        <v>0</v>
      </c>
      <c r="AE32" s="10"/>
      <c r="AF32" s="10"/>
      <c r="AG32" s="10">
        <f t="shared" si="9"/>
        <v>0</v>
      </c>
      <c r="AH32" s="24"/>
      <c r="AI32" s="10"/>
    </row>
    <row r="33" spans="1:38" ht="15.75" customHeight="1">
      <c r="A33" s="54"/>
      <c r="B33" s="148"/>
      <c r="C33" s="11">
        <v>26</v>
      </c>
      <c r="D33" s="55" t="s">
        <v>70</v>
      </c>
      <c r="E33" s="13" t="s">
        <v>42</v>
      </c>
      <c r="F33" s="10">
        <f t="shared" si="0"/>
        <v>2.9420999999999999</v>
      </c>
      <c r="G33" s="10">
        <f t="shared" si="1"/>
        <v>2.9420999999999999</v>
      </c>
      <c r="H33" s="10">
        <f t="shared" si="2"/>
        <v>2.8769</v>
      </c>
      <c r="I33" s="10"/>
      <c r="J33" s="10">
        <v>2.8769</v>
      </c>
      <c r="K33" s="10">
        <f t="shared" si="3"/>
        <v>0</v>
      </c>
      <c r="L33" s="12"/>
      <c r="M33" s="10"/>
      <c r="N33" s="10">
        <f t="shared" si="4"/>
        <v>0</v>
      </c>
      <c r="O33" s="10"/>
      <c r="P33" s="10"/>
      <c r="Q33" s="10">
        <f t="shared" si="5"/>
        <v>1.8700000000000001E-2</v>
      </c>
      <c r="R33" s="10">
        <v>1.8700000000000001E-2</v>
      </c>
      <c r="S33" s="10"/>
      <c r="T33" s="10">
        <v>4.65E-2</v>
      </c>
      <c r="U33" s="10"/>
      <c r="V33" s="10"/>
      <c r="W33" s="10">
        <f t="shared" si="6"/>
        <v>0</v>
      </c>
      <c r="X33" s="10">
        <f t="shared" si="7"/>
        <v>0</v>
      </c>
      <c r="Y33" s="12"/>
      <c r="Z33" s="10"/>
      <c r="AA33" s="10"/>
      <c r="AB33" s="10"/>
      <c r="AC33" s="10"/>
      <c r="AD33" s="10">
        <f t="shared" si="8"/>
        <v>0</v>
      </c>
      <c r="AE33" s="10"/>
      <c r="AF33" s="10"/>
      <c r="AG33" s="10">
        <f t="shared" si="9"/>
        <v>0</v>
      </c>
      <c r="AH33" s="24"/>
      <c r="AI33" s="10"/>
      <c r="AJ33" s="4"/>
      <c r="AK33" s="4"/>
      <c r="AL33" s="4"/>
    </row>
    <row r="34" spans="1:38" ht="15.75" customHeight="1">
      <c r="A34" s="54" t="s">
        <v>65</v>
      </c>
      <c r="B34" s="148"/>
      <c r="C34" s="11">
        <v>27</v>
      </c>
      <c r="D34" s="55" t="s">
        <v>71</v>
      </c>
      <c r="E34" s="13" t="s">
        <v>42</v>
      </c>
      <c r="F34" s="10">
        <f t="shared" si="0"/>
        <v>8.7378999999999998</v>
      </c>
      <c r="G34" s="10">
        <f t="shared" si="1"/>
        <v>8.3013999999999992</v>
      </c>
      <c r="H34" s="10">
        <f t="shared" si="2"/>
        <v>6.9470000000000001</v>
      </c>
      <c r="I34" s="10">
        <v>6.8559000000000001</v>
      </c>
      <c r="J34" s="10">
        <v>9.11E-2</v>
      </c>
      <c r="K34" s="10">
        <f t="shared" si="3"/>
        <v>0.84809999999999997</v>
      </c>
      <c r="L34" s="12"/>
      <c r="M34" s="10">
        <v>0.84809999999999997</v>
      </c>
      <c r="N34" s="10">
        <f t="shared" si="4"/>
        <v>0.2341</v>
      </c>
      <c r="O34" s="10">
        <v>0.2341</v>
      </c>
      <c r="P34" s="10"/>
      <c r="Q34" s="10">
        <f t="shared" si="5"/>
        <v>0.1439</v>
      </c>
      <c r="R34" s="10"/>
      <c r="S34" s="10">
        <v>0.1439</v>
      </c>
      <c r="T34" s="10">
        <v>0.1283</v>
      </c>
      <c r="U34" s="10"/>
      <c r="V34" s="10"/>
      <c r="W34" s="10">
        <f t="shared" si="6"/>
        <v>0.4365</v>
      </c>
      <c r="X34" s="10">
        <f t="shared" si="7"/>
        <v>0.4365</v>
      </c>
      <c r="Y34" s="12"/>
      <c r="Z34" s="10">
        <v>0.4365</v>
      </c>
      <c r="AA34" s="10"/>
      <c r="AB34" s="10"/>
      <c r="AC34" s="10"/>
      <c r="AD34" s="10">
        <f t="shared" si="8"/>
        <v>0</v>
      </c>
      <c r="AE34" s="10"/>
      <c r="AF34" s="10"/>
      <c r="AG34" s="10">
        <f t="shared" si="9"/>
        <v>0</v>
      </c>
      <c r="AH34" s="24"/>
      <c r="AI34" s="10"/>
      <c r="AJ34" s="4"/>
      <c r="AK34" s="4"/>
      <c r="AL34" s="4"/>
    </row>
    <row r="35" spans="1:38" ht="15.75" customHeight="1">
      <c r="A35" s="67"/>
      <c r="B35" s="148"/>
      <c r="C35" s="11">
        <v>28</v>
      </c>
      <c r="D35" s="16" t="s">
        <v>72</v>
      </c>
      <c r="E35" s="13" t="s">
        <v>42</v>
      </c>
      <c r="F35" s="10">
        <f t="shared" si="0"/>
        <v>0.1913</v>
      </c>
      <c r="G35" s="10">
        <f t="shared" si="1"/>
        <v>0.1913</v>
      </c>
      <c r="H35" s="10">
        <f t="shared" si="2"/>
        <v>0.1913</v>
      </c>
      <c r="I35" s="10"/>
      <c r="J35" s="10">
        <v>0.1913</v>
      </c>
      <c r="K35" s="10">
        <f t="shared" si="3"/>
        <v>0</v>
      </c>
      <c r="L35" s="12"/>
      <c r="M35" s="10"/>
      <c r="N35" s="10">
        <f t="shared" si="4"/>
        <v>0</v>
      </c>
      <c r="O35" s="10"/>
      <c r="P35" s="10"/>
      <c r="Q35" s="10">
        <f t="shared" si="5"/>
        <v>0</v>
      </c>
      <c r="R35" s="10"/>
      <c r="S35" s="10"/>
      <c r="T35" s="10"/>
      <c r="U35" s="10"/>
      <c r="V35" s="10"/>
      <c r="W35" s="10">
        <f t="shared" si="6"/>
        <v>0</v>
      </c>
      <c r="X35" s="10">
        <f t="shared" si="7"/>
        <v>0</v>
      </c>
      <c r="Y35" s="12"/>
      <c r="Z35" s="15"/>
      <c r="AA35" s="10"/>
      <c r="AB35" s="15"/>
      <c r="AC35" s="15"/>
      <c r="AD35" s="10">
        <f t="shared" si="8"/>
        <v>0</v>
      </c>
      <c r="AE35" s="10"/>
      <c r="AF35" s="12"/>
      <c r="AG35" s="10">
        <f t="shared" si="9"/>
        <v>0</v>
      </c>
      <c r="AH35" s="12"/>
      <c r="AI35" s="12"/>
      <c r="AJ35" s="4"/>
      <c r="AK35" s="4"/>
      <c r="AL35" s="4"/>
    </row>
    <row r="36" spans="1:38" ht="15.75" customHeight="1">
      <c r="A36" s="67"/>
      <c r="B36" s="148"/>
      <c r="C36" s="11">
        <v>29</v>
      </c>
      <c r="D36" s="16" t="s">
        <v>73</v>
      </c>
      <c r="E36" s="13" t="s">
        <v>42</v>
      </c>
      <c r="F36" s="10">
        <f t="shared" si="0"/>
        <v>1.1306999999999998</v>
      </c>
      <c r="G36" s="10">
        <f t="shared" si="1"/>
        <v>1.1306999999999998</v>
      </c>
      <c r="H36" s="10">
        <f t="shared" si="2"/>
        <v>6.6400000000000001E-2</v>
      </c>
      <c r="I36" s="10"/>
      <c r="J36" s="15">
        <v>6.6400000000000001E-2</v>
      </c>
      <c r="K36" s="10">
        <f t="shared" si="3"/>
        <v>0</v>
      </c>
      <c r="L36" s="12"/>
      <c r="M36" s="10"/>
      <c r="N36" s="10">
        <f t="shared" si="4"/>
        <v>1.0491999999999999</v>
      </c>
      <c r="O36" s="10">
        <v>1.0491999999999999</v>
      </c>
      <c r="P36" s="10"/>
      <c r="Q36" s="10">
        <f t="shared" si="5"/>
        <v>0</v>
      </c>
      <c r="R36" s="10"/>
      <c r="S36" s="10"/>
      <c r="T36" s="10">
        <v>1.5100000000000001E-2</v>
      </c>
      <c r="U36" s="10"/>
      <c r="V36" s="10"/>
      <c r="W36" s="10">
        <f t="shared" si="6"/>
        <v>0</v>
      </c>
      <c r="X36" s="10">
        <f t="shared" si="7"/>
        <v>0</v>
      </c>
      <c r="Y36" s="12"/>
      <c r="Z36" s="15"/>
      <c r="AA36" s="10"/>
      <c r="AB36" s="15"/>
      <c r="AC36" s="15"/>
      <c r="AD36" s="10">
        <f t="shared" si="8"/>
        <v>0</v>
      </c>
      <c r="AE36" s="10"/>
      <c r="AF36" s="10"/>
      <c r="AG36" s="10">
        <f t="shared" si="9"/>
        <v>0</v>
      </c>
      <c r="AH36" s="24"/>
      <c r="AI36" s="10"/>
      <c r="AJ36" s="4"/>
      <c r="AK36" s="4"/>
      <c r="AL36" s="4"/>
    </row>
    <row r="37" spans="1:38" ht="15.75" customHeight="1">
      <c r="A37" s="67"/>
      <c r="B37" s="148"/>
      <c r="C37" s="11">
        <v>30</v>
      </c>
      <c r="D37" s="16" t="s">
        <v>74</v>
      </c>
      <c r="E37" s="13" t="s">
        <v>42</v>
      </c>
      <c r="F37" s="10">
        <f t="shared" si="0"/>
        <v>1.1307</v>
      </c>
      <c r="G37" s="10">
        <f t="shared" si="1"/>
        <v>0.85209999999999997</v>
      </c>
      <c r="H37" s="10">
        <f t="shared" si="2"/>
        <v>1E-4</v>
      </c>
      <c r="I37" s="10">
        <v>1E-4</v>
      </c>
      <c r="J37" s="15"/>
      <c r="K37" s="10">
        <f t="shared" si="3"/>
        <v>0</v>
      </c>
      <c r="L37" s="12"/>
      <c r="M37" s="10"/>
      <c r="N37" s="10">
        <f t="shared" si="4"/>
        <v>0.85089999999999999</v>
      </c>
      <c r="O37" s="10">
        <v>0.85089999999999999</v>
      </c>
      <c r="P37" s="10"/>
      <c r="Q37" s="10">
        <f t="shared" si="5"/>
        <v>0</v>
      </c>
      <c r="R37" s="10"/>
      <c r="S37" s="10"/>
      <c r="T37" s="10">
        <v>1.1000000000000001E-3</v>
      </c>
      <c r="U37" s="10"/>
      <c r="V37" s="10"/>
      <c r="W37" s="10">
        <f t="shared" si="6"/>
        <v>0.27860000000000001</v>
      </c>
      <c r="X37" s="10">
        <f t="shared" si="7"/>
        <v>0</v>
      </c>
      <c r="Y37" s="12"/>
      <c r="Z37" s="15"/>
      <c r="AA37" s="10"/>
      <c r="AB37" s="15">
        <v>0.27860000000000001</v>
      </c>
      <c r="AC37" s="15"/>
      <c r="AD37" s="10">
        <f t="shared" si="8"/>
        <v>0</v>
      </c>
      <c r="AE37" s="10"/>
      <c r="AF37" s="10"/>
      <c r="AG37" s="10">
        <f t="shared" si="9"/>
        <v>0</v>
      </c>
      <c r="AH37" s="24"/>
      <c r="AI37" s="10"/>
      <c r="AJ37" s="4"/>
      <c r="AK37" s="4"/>
      <c r="AL37" s="4"/>
    </row>
    <row r="38" spans="1:38" ht="15.75" customHeight="1">
      <c r="A38" s="67"/>
      <c r="B38" s="148"/>
      <c r="C38" s="11">
        <v>31</v>
      </c>
      <c r="D38" s="16" t="s">
        <v>75</v>
      </c>
      <c r="E38" s="13" t="s">
        <v>42</v>
      </c>
      <c r="F38" s="10">
        <f t="shared" si="0"/>
        <v>0.26889999999999997</v>
      </c>
      <c r="G38" s="10">
        <f t="shared" si="1"/>
        <v>0.26889999999999997</v>
      </c>
      <c r="H38" s="10">
        <f t="shared" si="2"/>
        <v>0.26889999999999997</v>
      </c>
      <c r="I38" s="10"/>
      <c r="J38" s="15">
        <v>0.26889999999999997</v>
      </c>
      <c r="K38" s="10">
        <f t="shared" si="3"/>
        <v>0</v>
      </c>
      <c r="L38" s="12"/>
      <c r="M38" s="10"/>
      <c r="N38" s="10">
        <f t="shared" si="4"/>
        <v>0</v>
      </c>
      <c r="O38" s="10"/>
      <c r="P38" s="10"/>
      <c r="Q38" s="10">
        <f t="shared" si="5"/>
        <v>0</v>
      </c>
      <c r="R38" s="10"/>
      <c r="S38" s="10"/>
      <c r="T38" s="10"/>
      <c r="U38" s="10"/>
      <c r="V38" s="10"/>
      <c r="W38" s="10">
        <f t="shared" si="6"/>
        <v>0</v>
      </c>
      <c r="X38" s="10">
        <f t="shared" si="7"/>
        <v>0</v>
      </c>
      <c r="Y38" s="12"/>
      <c r="Z38" s="15"/>
      <c r="AA38" s="10"/>
      <c r="AB38" s="15"/>
      <c r="AC38" s="15"/>
      <c r="AD38" s="10">
        <f t="shared" si="8"/>
        <v>0</v>
      </c>
      <c r="AE38" s="10"/>
      <c r="AF38" s="10"/>
      <c r="AG38" s="10">
        <f t="shared" si="9"/>
        <v>0</v>
      </c>
      <c r="AH38" s="24"/>
      <c r="AI38" s="10"/>
      <c r="AJ38" s="4"/>
      <c r="AK38" s="4"/>
      <c r="AL38" s="4"/>
    </row>
    <row r="39" spans="1:38" ht="15.75" customHeight="1">
      <c r="A39" s="67"/>
      <c r="B39" s="148"/>
      <c r="C39" s="11">
        <v>32</v>
      </c>
      <c r="D39" s="16" t="s">
        <v>76</v>
      </c>
      <c r="E39" s="13" t="s">
        <v>42</v>
      </c>
      <c r="F39" s="10">
        <f t="shared" si="0"/>
        <v>3.7665000000000002</v>
      </c>
      <c r="G39" s="10">
        <f t="shared" si="1"/>
        <v>3.3475000000000001</v>
      </c>
      <c r="H39" s="10">
        <f t="shared" si="2"/>
        <v>1.7525999999999999</v>
      </c>
      <c r="I39" s="10">
        <v>1.3006</v>
      </c>
      <c r="J39" s="15">
        <v>0.45200000000000001</v>
      </c>
      <c r="K39" s="10">
        <f t="shared" si="3"/>
        <v>0</v>
      </c>
      <c r="L39" s="12"/>
      <c r="M39" s="10"/>
      <c r="N39" s="10">
        <f t="shared" si="4"/>
        <v>1.4166000000000001</v>
      </c>
      <c r="O39" s="10">
        <v>1.4166000000000001</v>
      </c>
      <c r="P39" s="10"/>
      <c r="Q39" s="10">
        <f t="shared" si="5"/>
        <v>4.2799999999999998E-2</v>
      </c>
      <c r="R39" s="10"/>
      <c r="S39" s="10">
        <v>4.2799999999999998E-2</v>
      </c>
      <c r="T39" s="10">
        <v>0.13550000000000001</v>
      </c>
      <c r="U39" s="10"/>
      <c r="V39" s="10"/>
      <c r="W39" s="10">
        <f t="shared" si="6"/>
        <v>0.41899999999999998</v>
      </c>
      <c r="X39" s="10">
        <f t="shared" si="7"/>
        <v>0</v>
      </c>
      <c r="Y39" s="12"/>
      <c r="Z39" s="15"/>
      <c r="AA39" s="10"/>
      <c r="AB39" s="15">
        <v>0.41899999999999998</v>
      </c>
      <c r="AC39" s="15"/>
      <c r="AD39" s="10">
        <f t="shared" si="8"/>
        <v>0</v>
      </c>
      <c r="AE39" s="10"/>
      <c r="AF39" s="10"/>
      <c r="AG39" s="10">
        <f t="shared" si="9"/>
        <v>0</v>
      </c>
      <c r="AH39" s="24"/>
      <c r="AI39" s="10"/>
      <c r="AJ39" s="4"/>
      <c r="AK39" s="4"/>
      <c r="AL39" s="4"/>
    </row>
    <row r="40" spans="1:38" ht="15.75" customHeight="1">
      <c r="A40" s="67"/>
      <c r="B40" s="148"/>
      <c r="C40" s="11">
        <v>33</v>
      </c>
      <c r="D40" s="16" t="s">
        <v>77</v>
      </c>
      <c r="E40" s="13" t="s">
        <v>42</v>
      </c>
      <c r="F40" s="10">
        <f t="shared" si="0"/>
        <v>3.7665000000000002</v>
      </c>
      <c r="G40" s="10">
        <f t="shared" si="1"/>
        <v>3.5825</v>
      </c>
      <c r="H40" s="10">
        <f t="shared" si="2"/>
        <v>2.3458000000000001</v>
      </c>
      <c r="I40" s="10"/>
      <c r="J40" s="15">
        <v>2.3458000000000001</v>
      </c>
      <c r="K40" s="10">
        <f t="shared" si="3"/>
        <v>0</v>
      </c>
      <c r="L40" s="12"/>
      <c r="M40" s="10"/>
      <c r="N40" s="10">
        <f t="shared" si="4"/>
        <v>1.1737</v>
      </c>
      <c r="O40" s="10">
        <v>1.1737</v>
      </c>
      <c r="P40" s="10"/>
      <c r="Q40" s="10">
        <f t="shared" si="5"/>
        <v>0</v>
      </c>
      <c r="R40" s="10"/>
      <c r="S40" s="10"/>
      <c r="T40" s="10">
        <v>6.3E-2</v>
      </c>
      <c r="U40" s="10"/>
      <c r="V40" s="10"/>
      <c r="W40" s="10">
        <f t="shared" si="6"/>
        <v>0.184</v>
      </c>
      <c r="X40" s="10">
        <f t="shared" si="7"/>
        <v>0.184</v>
      </c>
      <c r="Y40" s="12"/>
      <c r="Z40" s="15">
        <v>0.184</v>
      </c>
      <c r="AA40" s="10"/>
      <c r="AB40" s="15"/>
      <c r="AC40" s="15"/>
      <c r="AD40" s="10">
        <f t="shared" si="8"/>
        <v>0</v>
      </c>
      <c r="AE40" s="10"/>
      <c r="AF40" s="10"/>
      <c r="AG40" s="10">
        <f t="shared" si="9"/>
        <v>0</v>
      </c>
      <c r="AH40" s="24"/>
      <c r="AI40" s="10"/>
      <c r="AJ40" s="4"/>
      <c r="AK40" s="4"/>
      <c r="AL40" s="4"/>
    </row>
    <row r="41" spans="1:38" ht="15.75" customHeight="1">
      <c r="A41" s="54" t="s">
        <v>65</v>
      </c>
      <c r="B41" s="148"/>
      <c r="C41" s="11">
        <v>34</v>
      </c>
      <c r="D41" s="13" t="s">
        <v>78</v>
      </c>
      <c r="E41" s="13" t="s">
        <v>42</v>
      </c>
      <c r="F41" s="10">
        <f t="shared" si="0"/>
        <v>7.46E-2</v>
      </c>
      <c r="G41" s="10">
        <f t="shared" si="1"/>
        <v>7.46E-2</v>
      </c>
      <c r="H41" s="10">
        <f t="shared" si="2"/>
        <v>5.5800000000000002E-2</v>
      </c>
      <c r="I41" s="10">
        <v>5.5800000000000002E-2</v>
      </c>
      <c r="J41" s="15"/>
      <c r="K41" s="10">
        <f t="shared" si="3"/>
        <v>0</v>
      </c>
      <c r="L41" s="12"/>
      <c r="M41" s="10"/>
      <c r="N41" s="10">
        <f t="shared" si="4"/>
        <v>0</v>
      </c>
      <c r="O41" s="10"/>
      <c r="P41" s="10"/>
      <c r="Q41" s="10">
        <f t="shared" si="5"/>
        <v>0</v>
      </c>
      <c r="R41" s="10"/>
      <c r="S41" s="10"/>
      <c r="T41" s="10">
        <v>1.8800000000000001E-2</v>
      </c>
      <c r="U41" s="10"/>
      <c r="V41" s="10"/>
      <c r="W41" s="10">
        <f t="shared" si="6"/>
        <v>0</v>
      </c>
      <c r="X41" s="10">
        <f t="shared" si="7"/>
        <v>0</v>
      </c>
      <c r="Y41" s="12"/>
      <c r="Z41" s="15"/>
      <c r="AA41" s="10"/>
      <c r="AB41" s="15"/>
      <c r="AC41" s="15"/>
      <c r="AD41" s="10">
        <f t="shared" si="8"/>
        <v>0</v>
      </c>
      <c r="AE41" s="10"/>
      <c r="AF41" s="10"/>
      <c r="AG41" s="10">
        <f t="shared" si="9"/>
        <v>0</v>
      </c>
      <c r="AH41" s="24"/>
      <c r="AI41" s="10"/>
      <c r="AJ41" s="4"/>
      <c r="AK41" s="4"/>
      <c r="AL41" s="4"/>
    </row>
    <row r="42" spans="1:38" ht="15.75" customHeight="1">
      <c r="A42" s="67"/>
      <c r="B42" s="148"/>
      <c r="C42" s="11">
        <v>35</v>
      </c>
      <c r="D42" s="13" t="s">
        <v>79</v>
      </c>
      <c r="E42" s="13" t="s">
        <v>42</v>
      </c>
      <c r="F42" s="10">
        <f t="shared" si="0"/>
        <v>0.104</v>
      </c>
      <c r="G42" s="10">
        <f t="shared" si="1"/>
        <v>0.104</v>
      </c>
      <c r="H42" s="10">
        <f t="shared" si="2"/>
        <v>8.9399999999999993E-2</v>
      </c>
      <c r="I42" s="10">
        <v>8.9399999999999993E-2</v>
      </c>
      <c r="J42" s="15"/>
      <c r="K42" s="10">
        <f t="shared" si="3"/>
        <v>0</v>
      </c>
      <c r="L42" s="12"/>
      <c r="M42" s="10"/>
      <c r="N42" s="10">
        <f t="shared" si="4"/>
        <v>1.46E-2</v>
      </c>
      <c r="O42" s="10">
        <v>1.46E-2</v>
      </c>
      <c r="P42" s="10"/>
      <c r="Q42" s="10">
        <f t="shared" si="5"/>
        <v>0</v>
      </c>
      <c r="R42" s="10"/>
      <c r="S42" s="10"/>
      <c r="T42" s="10"/>
      <c r="U42" s="10"/>
      <c r="V42" s="10"/>
      <c r="W42" s="10">
        <f t="shared" si="6"/>
        <v>0</v>
      </c>
      <c r="X42" s="10">
        <f t="shared" si="7"/>
        <v>0</v>
      </c>
      <c r="Y42" s="12"/>
      <c r="Z42" s="15"/>
      <c r="AA42" s="10"/>
      <c r="AB42" s="15"/>
      <c r="AC42" s="15"/>
      <c r="AD42" s="10">
        <f t="shared" si="8"/>
        <v>0</v>
      </c>
      <c r="AE42" s="10"/>
      <c r="AF42" s="10"/>
      <c r="AG42" s="10">
        <f t="shared" si="9"/>
        <v>0</v>
      </c>
      <c r="AH42" s="24"/>
      <c r="AI42" s="10"/>
      <c r="AJ42" s="4"/>
      <c r="AK42" s="4"/>
      <c r="AL42" s="4"/>
    </row>
    <row r="43" spans="1:38" ht="15.75" customHeight="1">
      <c r="A43" s="67"/>
      <c r="B43" s="148"/>
      <c r="C43" s="11">
        <v>36</v>
      </c>
      <c r="D43" s="13" t="s">
        <v>80</v>
      </c>
      <c r="E43" s="13" t="s">
        <v>42</v>
      </c>
      <c r="F43" s="10">
        <f t="shared" si="0"/>
        <v>0.16020000000000001</v>
      </c>
      <c r="G43" s="10">
        <f t="shared" si="1"/>
        <v>0.16020000000000001</v>
      </c>
      <c r="H43" s="10">
        <f t="shared" si="2"/>
        <v>0.16020000000000001</v>
      </c>
      <c r="I43" s="10">
        <v>0.16020000000000001</v>
      </c>
      <c r="J43" s="15"/>
      <c r="K43" s="10">
        <f t="shared" si="3"/>
        <v>0</v>
      </c>
      <c r="L43" s="12"/>
      <c r="M43" s="10"/>
      <c r="N43" s="10">
        <f t="shared" si="4"/>
        <v>0</v>
      </c>
      <c r="O43" s="10"/>
      <c r="P43" s="10"/>
      <c r="Q43" s="10">
        <f t="shared" si="5"/>
        <v>0</v>
      </c>
      <c r="R43" s="10"/>
      <c r="S43" s="10"/>
      <c r="T43" s="10"/>
      <c r="U43" s="10"/>
      <c r="V43" s="10"/>
      <c r="W43" s="10">
        <f t="shared" si="6"/>
        <v>0</v>
      </c>
      <c r="X43" s="10">
        <f t="shared" si="7"/>
        <v>0</v>
      </c>
      <c r="Y43" s="12"/>
      <c r="Z43" s="15"/>
      <c r="AA43" s="10"/>
      <c r="AB43" s="15"/>
      <c r="AC43" s="15"/>
      <c r="AD43" s="10">
        <f t="shared" si="8"/>
        <v>0</v>
      </c>
      <c r="AE43" s="10"/>
      <c r="AF43" s="10"/>
      <c r="AG43" s="10">
        <f t="shared" si="9"/>
        <v>0</v>
      </c>
      <c r="AH43" s="24"/>
      <c r="AI43" s="10"/>
      <c r="AJ43" s="4"/>
      <c r="AK43" s="4"/>
      <c r="AL43" s="4"/>
    </row>
    <row r="44" spans="1:38" ht="15.75" customHeight="1">
      <c r="A44" s="67"/>
      <c r="B44" s="148"/>
      <c r="C44" s="11">
        <v>37</v>
      </c>
      <c r="D44" s="55" t="s">
        <v>81</v>
      </c>
      <c r="E44" s="13" t="s">
        <v>42</v>
      </c>
      <c r="F44" s="10">
        <f t="shared" si="0"/>
        <v>0.1409</v>
      </c>
      <c r="G44" s="10">
        <f t="shared" si="1"/>
        <v>0.1409</v>
      </c>
      <c r="H44" s="10">
        <f t="shared" si="2"/>
        <v>0.1053</v>
      </c>
      <c r="I44" s="15">
        <v>0.1053</v>
      </c>
      <c r="J44" s="15"/>
      <c r="K44" s="10">
        <f t="shared" si="3"/>
        <v>0</v>
      </c>
      <c r="L44" s="12"/>
      <c r="M44" s="10"/>
      <c r="N44" s="10">
        <f t="shared" si="4"/>
        <v>0</v>
      </c>
      <c r="O44" s="15"/>
      <c r="P44" s="15"/>
      <c r="Q44" s="10">
        <f t="shared" si="5"/>
        <v>3.56E-2</v>
      </c>
      <c r="R44" s="15">
        <v>3.56E-2</v>
      </c>
      <c r="S44" s="10"/>
      <c r="T44" s="15"/>
      <c r="U44" s="10"/>
      <c r="V44" s="10"/>
      <c r="W44" s="10">
        <f t="shared" si="6"/>
        <v>0</v>
      </c>
      <c r="X44" s="10">
        <f t="shared" si="7"/>
        <v>0</v>
      </c>
      <c r="Y44" s="12"/>
      <c r="Z44" s="15"/>
      <c r="AA44" s="15"/>
      <c r="AB44" s="15"/>
      <c r="AC44" s="15"/>
      <c r="AD44" s="10">
        <f t="shared" si="8"/>
        <v>0</v>
      </c>
      <c r="AE44" s="15"/>
      <c r="AF44" s="15"/>
      <c r="AG44" s="10">
        <f t="shared" si="9"/>
        <v>0</v>
      </c>
      <c r="AH44" s="24"/>
      <c r="AI44" s="15"/>
      <c r="AJ44" s="4"/>
      <c r="AK44" s="4"/>
      <c r="AL44" s="4"/>
    </row>
    <row r="45" spans="1:38" ht="15.75" customHeight="1">
      <c r="A45" s="67"/>
      <c r="B45" s="148"/>
      <c r="C45" s="11">
        <v>38</v>
      </c>
      <c r="D45" s="55" t="s">
        <v>82</v>
      </c>
      <c r="E45" s="13" t="s">
        <v>42</v>
      </c>
      <c r="F45" s="10">
        <f t="shared" si="0"/>
        <v>9.7994999999999983</v>
      </c>
      <c r="G45" s="10">
        <f t="shared" si="1"/>
        <v>9.1108999999999991</v>
      </c>
      <c r="H45" s="10">
        <f t="shared" si="2"/>
        <v>4.6318999999999999</v>
      </c>
      <c r="I45" s="15">
        <v>1.0085999999999999</v>
      </c>
      <c r="J45" s="15">
        <v>3.6233</v>
      </c>
      <c r="K45" s="10">
        <f t="shared" si="3"/>
        <v>0</v>
      </c>
      <c r="L45" s="12"/>
      <c r="M45" s="10"/>
      <c r="N45" s="10">
        <f t="shared" si="4"/>
        <v>0.86070000000000002</v>
      </c>
      <c r="O45" s="15">
        <v>0.86070000000000002</v>
      </c>
      <c r="P45" s="15"/>
      <c r="Q45" s="10">
        <f t="shared" si="5"/>
        <v>3.5491000000000001</v>
      </c>
      <c r="R45" s="15">
        <v>3.5491000000000001</v>
      </c>
      <c r="S45" s="10"/>
      <c r="T45" s="15">
        <v>6.9199999999999998E-2</v>
      </c>
      <c r="U45" s="10"/>
      <c r="V45" s="10"/>
      <c r="W45" s="10">
        <f t="shared" si="6"/>
        <v>8.3900000000000002E-2</v>
      </c>
      <c r="X45" s="10">
        <f t="shared" si="7"/>
        <v>8.3900000000000002E-2</v>
      </c>
      <c r="Y45" s="12"/>
      <c r="Z45" s="15">
        <v>8.3900000000000002E-2</v>
      </c>
      <c r="AA45" s="15"/>
      <c r="AB45" s="15"/>
      <c r="AC45" s="15"/>
      <c r="AD45" s="10">
        <f t="shared" si="8"/>
        <v>0.60470000000000002</v>
      </c>
      <c r="AE45" s="15">
        <v>0.15279999999999999</v>
      </c>
      <c r="AF45" s="15"/>
      <c r="AG45" s="10">
        <f t="shared" si="9"/>
        <v>0.45190000000000002</v>
      </c>
      <c r="AH45" s="24"/>
      <c r="AI45" s="15">
        <v>0.45190000000000002</v>
      </c>
      <c r="AJ45" s="4"/>
      <c r="AK45" s="4"/>
      <c r="AL45" s="4"/>
    </row>
    <row r="46" spans="1:38" ht="15.75" customHeight="1">
      <c r="A46" s="67"/>
      <c r="B46" s="148"/>
      <c r="C46" s="11">
        <v>39</v>
      </c>
      <c r="D46" s="55" t="s">
        <v>83</v>
      </c>
      <c r="E46" s="13" t="s">
        <v>42</v>
      </c>
      <c r="F46" s="10">
        <f t="shared" si="0"/>
        <v>0.16189999999999999</v>
      </c>
      <c r="G46" s="10">
        <f t="shared" si="1"/>
        <v>0</v>
      </c>
      <c r="H46" s="10">
        <f t="shared" si="2"/>
        <v>0</v>
      </c>
      <c r="I46" s="15"/>
      <c r="J46" s="15"/>
      <c r="K46" s="10">
        <f t="shared" si="3"/>
        <v>0</v>
      </c>
      <c r="L46" s="12"/>
      <c r="M46" s="10"/>
      <c r="N46" s="10">
        <f t="shared" si="4"/>
        <v>0</v>
      </c>
      <c r="O46" s="15"/>
      <c r="P46" s="15"/>
      <c r="Q46" s="10">
        <f t="shared" si="5"/>
        <v>0</v>
      </c>
      <c r="R46" s="15"/>
      <c r="S46" s="10"/>
      <c r="T46" s="15"/>
      <c r="U46" s="10"/>
      <c r="V46" s="10"/>
      <c r="W46" s="10">
        <f t="shared" si="6"/>
        <v>0</v>
      </c>
      <c r="X46" s="10">
        <f t="shared" si="7"/>
        <v>0</v>
      </c>
      <c r="Y46" s="12"/>
      <c r="Z46" s="15"/>
      <c r="AA46" s="15"/>
      <c r="AB46" s="15"/>
      <c r="AC46" s="15"/>
      <c r="AD46" s="10">
        <f t="shared" si="8"/>
        <v>0.16189999999999999</v>
      </c>
      <c r="AE46" s="15"/>
      <c r="AF46" s="15"/>
      <c r="AG46" s="10">
        <f t="shared" si="9"/>
        <v>0.16189999999999999</v>
      </c>
      <c r="AH46" s="24"/>
      <c r="AI46" s="15">
        <v>0.16189999999999999</v>
      </c>
      <c r="AJ46" s="4"/>
      <c r="AK46" s="4"/>
      <c r="AL46" s="4"/>
    </row>
    <row r="47" spans="1:38" ht="15.75" customHeight="1">
      <c r="A47" s="67"/>
      <c r="B47" s="148"/>
      <c r="C47" s="11">
        <v>40</v>
      </c>
      <c r="D47" s="55" t="s">
        <v>84</v>
      </c>
      <c r="E47" s="13" t="s">
        <v>42</v>
      </c>
      <c r="F47" s="10">
        <f t="shared" si="0"/>
        <v>0.36249999999999999</v>
      </c>
      <c r="G47" s="10">
        <f t="shared" si="1"/>
        <v>0.35370000000000001</v>
      </c>
      <c r="H47" s="10">
        <f t="shared" si="2"/>
        <v>0.1653</v>
      </c>
      <c r="I47" s="15">
        <v>0.1653</v>
      </c>
      <c r="J47" s="15"/>
      <c r="K47" s="10">
        <f t="shared" si="3"/>
        <v>0</v>
      </c>
      <c r="L47" s="12"/>
      <c r="M47" s="10"/>
      <c r="N47" s="10">
        <f t="shared" si="4"/>
        <v>0</v>
      </c>
      <c r="O47" s="15"/>
      <c r="P47" s="15"/>
      <c r="Q47" s="10">
        <f t="shared" si="5"/>
        <v>0.18840000000000001</v>
      </c>
      <c r="R47" s="15">
        <v>0.18840000000000001</v>
      </c>
      <c r="S47" s="10"/>
      <c r="T47" s="15"/>
      <c r="U47" s="10"/>
      <c r="V47" s="10"/>
      <c r="W47" s="10">
        <f t="shared" si="6"/>
        <v>0</v>
      </c>
      <c r="X47" s="10">
        <f t="shared" si="7"/>
        <v>0</v>
      </c>
      <c r="Y47" s="12"/>
      <c r="Z47" s="15"/>
      <c r="AA47" s="15"/>
      <c r="AB47" s="15"/>
      <c r="AC47" s="15"/>
      <c r="AD47" s="10">
        <f t="shared" si="8"/>
        <v>8.8000000000000005E-3</v>
      </c>
      <c r="AE47" s="15"/>
      <c r="AF47" s="15"/>
      <c r="AG47" s="10">
        <f t="shared" si="9"/>
        <v>8.8000000000000005E-3</v>
      </c>
      <c r="AH47" s="24"/>
      <c r="AI47" s="15">
        <v>8.8000000000000005E-3</v>
      </c>
      <c r="AJ47" s="4"/>
      <c r="AK47" s="4"/>
      <c r="AL47" s="4"/>
    </row>
    <row r="48" spans="1:38" ht="15.75" customHeight="1">
      <c r="A48" s="67"/>
      <c r="B48" s="148"/>
      <c r="C48" s="11">
        <v>41</v>
      </c>
      <c r="D48" s="55" t="s">
        <v>85</v>
      </c>
      <c r="E48" s="13" t="s">
        <v>42</v>
      </c>
      <c r="F48" s="10">
        <f t="shared" si="0"/>
        <v>2.4799999999999995</v>
      </c>
      <c r="G48" s="10">
        <f t="shared" si="1"/>
        <v>2.4262999999999995</v>
      </c>
      <c r="H48" s="10">
        <f t="shared" si="2"/>
        <v>0.55400000000000005</v>
      </c>
      <c r="I48" s="15">
        <v>0.55400000000000005</v>
      </c>
      <c r="J48" s="15"/>
      <c r="K48" s="10">
        <f t="shared" si="3"/>
        <v>0</v>
      </c>
      <c r="L48" s="12"/>
      <c r="M48" s="10"/>
      <c r="N48" s="10">
        <f t="shared" si="4"/>
        <v>3.8800000000000001E-2</v>
      </c>
      <c r="O48" s="15">
        <v>3.8800000000000001E-2</v>
      </c>
      <c r="P48" s="15"/>
      <c r="Q48" s="10">
        <f t="shared" si="5"/>
        <v>1.8154999999999999</v>
      </c>
      <c r="R48" s="15">
        <v>1.8154999999999999</v>
      </c>
      <c r="S48" s="10"/>
      <c r="T48" s="15">
        <v>1.7999999999999999E-2</v>
      </c>
      <c r="U48" s="10"/>
      <c r="V48" s="10"/>
      <c r="W48" s="10">
        <f t="shared" si="6"/>
        <v>0</v>
      </c>
      <c r="X48" s="10">
        <f t="shared" si="7"/>
        <v>0</v>
      </c>
      <c r="Y48" s="12"/>
      <c r="Z48" s="15"/>
      <c r="AA48" s="15"/>
      <c r="AB48" s="15"/>
      <c r="AC48" s="15"/>
      <c r="AD48" s="10">
        <f t="shared" si="8"/>
        <v>5.3699999999999998E-2</v>
      </c>
      <c r="AE48" s="15"/>
      <c r="AF48" s="15"/>
      <c r="AG48" s="10">
        <f t="shared" si="9"/>
        <v>5.3699999999999998E-2</v>
      </c>
      <c r="AH48" s="24"/>
      <c r="AI48" s="15">
        <v>5.3699999999999998E-2</v>
      </c>
      <c r="AJ48" s="4"/>
      <c r="AK48" s="4"/>
      <c r="AL48" s="4"/>
    </row>
    <row r="49" spans="1:38" ht="15.75" customHeight="1">
      <c r="A49" s="67"/>
      <c r="B49" s="148"/>
      <c r="C49" s="11">
        <v>42</v>
      </c>
      <c r="D49" s="55" t="s">
        <v>86</v>
      </c>
      <c r="E49" s="13" t="s">
        <v>42</v>
      </c>
      <c r="F49" s="10">
        <f t="shared" si="0"/>
        <v>0.48439999999999994</v>
      </c>
      <c r="G49" s="10">
        <f t="shared" si="1"/>
        <v>0.30369999999999997</v>
      </c>
      <c r="H49" s="10">
        <f t="shared" si="2"/>
        <v>0.14319999999999999</v>
      </c>
      <c r="I49" s="15">
        <v>0.14319999999999999</v>
      </c>
      <c r="J49" s="15"/>
      <c r="K49" s="10">
        <f t="shared" si="3"/>
        <v>0</v>
      </c>
      <c r="L49" s="12"/>
      <c r="M49" s="10"/>
      <c r="N49" s="10">
        <f t="shared" si="4"/>
        <v>0</v>
      </c>
      <c r="O49" s="15"/>
      <c r="P49" s="15"/>
      <c r="Q49" s="10">
        <f t="shared" si="5"/>
        <v>0.1605</v>
      </c>
      <c r="R49" s="15">
        <v>0.1605</v>
      </c>
      <c r="S49" s="10"/>
      <c r="T49" s="15"/>
      <c r="U49" s="10"/>
      <c r="V49" s="10"/>
      <c r="W49" s="10">
        <f t="shared" si="6"/>
        <v>0</v>
      </c>
      <c r="X49" s="10">
        <f t="shared" si="7"/>
        <v>0</v>
      </c>
      <c r="Y49" s="12"/>
      <c r="Z49" s="15"/>
      <c r="AA49" s="15"/>
      <c r="AB49" s="15"/>
      <c r="AC49" s="15"/>
      <c r="AD49" s="10">
        <f t="shared" si="8"/>
        <v>0.1807</v>
      </c>
      <c r="AE49" s="15"/>
      <c r="AF49" s="15">
        <v>0.1807</v>
      </c>
      <c r="AG49" s="10">
        <f t="shared" si="9"/>
        <v>0</v>
      </c>
      <c r="AH49" s="24"/>
      <c r="AI49" s="15"/>
      <c r="AJ49" s="4"/>
      <c r="AK49" s="4"/>
      <c r="AL49" s="4"/>
    </row>
    <row r="50" spans="1:38" ht="15.75" customHeight="1">
      <c r="A50" s="67"/>
      <c r="B50" s="148"/>
      <c r="C50" s="11">
        <v>43</v>
      </c>
      <c r="D50" s="55" t="s">
        <v>87</v>
      </c>
      <c r="E50" s="13" t="s">
        <v>42</v>
      </c>
      <c r="F50" s="10">
        <f t="shared" si="0"/>
        <v>5.6151</v>
      </c>
      <c r="G50" s="10">
        <f t="shared" si="1"/>
        <v>4.2321</v>
      </c>
      <c r="H50" s="10">
        <f t="shared" si="2"/>
        <v>3.0101</v>
      </c>
      <c r="I50" s="15">
        <v>2.1100000000000001E-2</v>
      </c>
      <c r="J50" s="15">
        <v>2.9889999999999999</v>
      </c>
      <c r="K50" s="10">
        <f t="shared" si="3"/>
        <v>0</v>
      </c>
      <c r="L50" s="12"/>
      <c r="M50" s="10"/>
      <c r="N50" s="10">
        <f t="shared" si="4"/>
        <v>0.1719</v>
      </c>
      <c r="O50" s="15">
        <v>0.1719</v>
      </c>
      <c r="P50" s="15"/>
      <c r="Q50" s="10">
        <f t="shared" si="5"/>
        <v>1.0415000000000001</v>
      </c>
      <c r="R50" s="15">
        <v>1.0415000000000001</v>
      </c>
      <c r="S50" s="10"/>
      <c r="T50" s="15">
        <v>8.6E-3</v>
      </c>
      <c r="U50" s="10"/>
      <c r="V50" s="10"/>
      <c r="W50" s="10">
        <f t="shared" si="6"/>
        <v>3.9599999999999996E-2</v>
      </c>
      <c r="X50" s="10">
        <f t="shared" si="7"/>
        <v>7.4000000000000003E-3</v>
      </c>
      <c r="Y50" s="12"/>
      <c r="Z50" s="15">
        <v>7.4000000000000003E-3</v>
      </c>
      <c r="AA50" s="15">
        <v>3.2199999999999999E-2</v>
      </c>
      <c r="AB50" s="15"/>
      <c r="AC50" s="15"/>
      <c r="AD50" s="10">
        <f t="shared" si="8"/>
        <v>1.3433999999999999</v>
      </c>
      <c r="AE50" s="15">
        <v>0.37269999999999998</v>
      </c>
      <c r="AF50" s="15">
        <v>0.72419999999999995</v>
      </c>
      <c r="AG50" s="10">
        <f t="shared" si="9"/>
        <v>0.2465</v>
      </c>
      <c r="AH50" s="24"/>
      <c r="AI50" s="15">
        <v>0.2465</v>
      </c>
      <c r="AJ50" s="4"/>
      <c r="AK50" s="4"/>
      <c r="AL50" s="4"/>
    </row>
    <row r="51" spans="1:38" ht="15.75" customHeight="1">
      <c r="A51" s="67"/>
      <c r="B51" s="148"/>
      <c r="C51" s="11">
        <v>44</v>
      </c>
      <c r="D51" s="55" t="s">
        <v>88</v>
      </c>
      <c r="E51" s="13" t="s">
        <v>42</v>
      </c>
      <c r="F51" s="10">
        <f t="shared" si="0"/>
        <v>1.9881</v>
      </c>
      <c r="G51" s="10">
        <f t="shared" si="1"/>
        <v>1.9781</v>
      </c>
      <c r="H51" s="10">
        <f t="shared" si="2"/>
        <v>0</v>
      </c>
      <c r="I51" s="15"/>
      <c r="J51" s="15"/>
      <c r="K51" s="10">
        <f t="shared" si="3"/>
        <v>0</v>
      </c>
      <c r="L51" s="12"/>
      <c r="M51" s="10"/>
      <c r="N51" s="10">
        <f t="shared" si="4"/>
        <v>0</v>
      </c>
      <c r="O51" s="15"/>
      <c r="P51" s="15"/>
      <c r="Q51" s="10">
        <f t="shared" si="5"/>
        <v>1.9781</v>
      </c>
      <c r="R51" s="15">
        <v>1.9781</v>
      </c>
      <c r="S51" s="10"/>
      <c r="T51" s="15"/>
      <c r="U51" s="10"/>
      <c r="V51" s="10"/>
      <c r="W51" s="10">
        <f t="shared" si="6"/>
        <v>0</v>
      </c>
      <c r="X51" s="10">
        <f t="shared" si="7"/>
        <v>0</v>
      </c>
      <c r="Y51" s="12"/>
      <c r="Z51" s="15"/>
      <c r="AA51" s="15"/>
      <c r="AB51" s="15"/>
      <c r="AC51" s="15"/>
      <c r="AD51" s="10">
        <f t="shared" si="8"/>
        <v>0.01</v>
      </c>
      <c r="AE51" s="15"/>
      <c r="AF51" s="15"/>
      <c r="AG51" s="10">
        <f t="shared" si="9"/>
        <v>0.01</v>
      </c>
      <c r="AH51" s="24"/>
      <c r="AI51" s="15">
        <v>0.01</v>
      </c>
      <c r="AJ51" s="4"/>
      <c r="AK51" s="4"/>
      <c r="AL51" s="4"/>
    </row>
    <row r="52" spans="1:38" ht="15.75" customHeight="1">
      <c r="A52" s="67"/>
      <c r="B52" s="148"/>
      <c r="C52" s="11">
        <v>45</v>
      </c>
      <c r="D52" s="16" t="s">
        <v>89</v>
      </c>
      <c r="E52" s="13" t="s">
        <v>90</v>
      </c>
      <c r="F52" s="10">
        <f t="shared" si="0"/>
        <v>0.2268</v>
      </c>
      <c r="G52" s="10">
        <f t="shared" si="1"/>
        <v>0.2268</v>
      </c>
      <c r="H52" s="10">
        <f t="shared" si="2"/>
        <v>0</v>
      </c>
      <c r="I52" s="10"/>
      <c r="J52" s="15"/>
      <c r="K52" s="10">
        <f t="shared" si="3"/>
        <v>0</v>
      </c>
      <c r="L52" s="12"/>
      <c r="M52" s="10"/>
      <c r="N52" s="10">
        <f t="shared" si="4"/>
        <v>0</v>
      </c>
      <c r="O52" s="10"/>
      <c r="P52" s="10"/>
      <c r="Q52" s="10">
        <f t="shared" si="5"/>
        <v>0.2268</v>
      </c>
      <c r="R52" s="10"/>
      <c r="S52" s="10">
        <v>0.2268</v>
      </c>
      <c r="T52" s="10"/>
      <c r="U52" s="10"/>
      <c r="V52" s="10"/>
      <c r="W52" s="10">
        <f t="shared" si="6"/>
        <v>0</v>
      </c>
      <c r="X52" s="10">
        <f t="shared" si="7"/>
        <v>0</v>
      </c>
      <c r="Y52" s="12"/>
      <c r="Z52" s="15"/>
      <c r="AA52" s="10"/>
      <c r="AB52" s="15"/>
      <c r="AC52" s="15"/>
      <c r="AD52" s="10">
        <f t="shared" si="8"/>
        <v>0</v>
      </c>
      <c r="AE52" s="10"/>
      <c r="AF52" s="10"/>
      <c r="AG52" s="10">
        <f t="shared" si="9"/>
        <v>0</v>
      </c>
      <c r="AH52" s="24"/>
      <c r="AI52" s="10"/>
      <c r="AJ52" s="4"/>
      <c r="AK52" s="4"/>
      <c r="AL52" s="4"/>
    </row>
    <row r="53" spans="1:38" ht="15.75" customHeight="1">
      <c r="A53" s="54" t="s">
        <v>91</v>
      </c>
      <c r="B53" s="148"/>
      <c r="C53" s="11">
        <v>46</v>
      </c>
      <c r="D53" s="16" t="s">
        <v>92</v>
      </c>
      <c r="E53" s="13" t="s">
        <v>90</v>
      </c>
      <c r="F53" s="10">
        <f t="shared" si="0"/>
        <v>0.1696</v>
      </c>
      <c r="G53" s="10">
        <f t="shared" si="1"/>
        <v>0</v>
      </c>
      <c r="H53" s="10">
        <f t="shared" si="2"/>
        <v>0</v>
      </c>
      <c r="I53" s="10"/>
      <c r="J53" s="15"/>
      <c r="K53" s="10">
        <f t="shared" si="3"/>
        <v>0</v>
      </c>
      <c r="L53" s="12"/>
      <c r="M53" s="10"/>
      <c r="N53" s="10">
        <f t="shared" si="4"/>
        <v>0</v>
      </c>
      <c r="O53" s="10"/>
      <c r="P53" s="10"/>
      <c r="Q53" s="10">
        <f t="shared" si="5"/>
        <v>0</v>
      </c>
      <c r="R53" s="10"/>
      <c r="S53" s="10"/>
      <c r="T53" s="10"/>
      <c r="U53" s="10"/>
      <c r="V53" s="10"/>
      <c r="W53" s="10">
        <f t="shared" si="6"/>
        <v>0.1696</v>
      </c>
      <c r="X53" s="10">
        <f t="shared" ref="X53" si="10">Y53+Z53</f>
        <v>0</v>
      </c>
      <c r="Y53" s="12"/>
      <c r="Z53" s="15"/>
      <c r="AA53" s="10">
        <v>0.1696</v>
      </c>
      <c r="AB53" s="15"/>
      <c r="AC53" s="15"/>
      <c r="AD53" s="10">
        <f t="shared" si="8"/>
        <v>0</v>
      </c>
      <c r="AE53" s="10"/>
      <c r="AF53" s="10"/>
      <c r="AG53" s="10">
        <f t="shared" si="9"/>
        <v>0</v>
      </c>
      <c r="AH53" s="12"/>
      <c r="AI53" s="10"/>
      <c r="AJ53" s="4"/>
      <c r="AK53" s="4"/>
      <c r="AL53" s="4"/>
    </row>
    <row r="54" spans="1:38" ht="15.75" customHeight="1">
      <c r="A54" s="72"/>
      <c r="B54" s="148"/>
      <c r="C54" s="143" t="s">
        <v>93</v>
      </c>
      <c r="D54" s="143"/>
      <c r="E54" s="143"/>
      <c r="F54" s="10">
        <f>SUM(F8:F51)</f>
        <v>101.56700000000001</v>
      </c>
      <c r="G54" s="10">
        <f t="shared" ref="G54:AI54" si="11">SUM(G8:G51)</f>
        <v>95.922300000000021</v>
      </c>
      <c r="H54" s="10">
        <f t="shared" si="11"/>
        <v>52.498900000000013</v>
      </c>
      <c r="I54" s="10">
        <f t="shared" si="11"/>
        <v>29.5884</v>
      </c>
      <c r="J54" s="10">
        <f t="shared" si="11"/>
        <v>22.910500000000003</v>
      </c>
      <c r="K54" s="10">
        <f t="shared" si="11"/>
        <v>0.91059999999999997</v>
      </c>
      <c r="L54" s="10">
        <f t="shared" si="11"/>
        <v>0</v>
      </c>
      <c r="M54" s="10">
        <f t="shared" si="11"/>
        <v>0.91059999999999997</v>
      </c>
      <c r="N54" s="10">
        <f t="shared" si="11"/>
        <v>30.267900000000004</v>
      </c>
      <c r="O54" s="10">
        <f t="shared" si="11"/>
        <v>29.785800000000002</v>
      </c>
      <c r="P54" s="10">
        <f t="shared" si="11"/>
        <v>0.48209999999999997</v>
      </c>
      <c r="Q54" s="10">
        <f t="shared" si="11"/>
        <v>10.33</v>
      </c>
      <c r="R54" s="10">
        <f t="shared" si="11"/>
        <v>9.2966999999999995</v>
      </c>
      <c r="S54" s="10">
        <f t="shared" si="11"/>
        <v>1.0333000000000001</v>
      </c>
      <c r="T54" s="10">
        <f t="shared" si="11"/>
        <v>1.8895999999999995</v>
      </c>
      <c r="U54" s="10">
        <f t="shared" si="11"/>
        <v>2.3699999999999999E-2</v>
      </c>
      <c r="V54" s="10">
        <f t="shared" si="11"/>
        <v>1.6000000000000001E-3</v>
      </c>
      <c r="W54" s="10">
        <f t="shared" si="11"/>
        <v>2.0882000000000001</v>
      </c>
      <c r="X54" s="10">
        <f t="shared" si="11"/>
        <v>0.95919999999999983</v>
      </c>
      <c r="Y54" s="10">
        <f t="shared" si="11"/>
        <v>0</v>
      </c>
      <c r="Z54" s="10">
        <f t="shared" si="11"/>
        <v>0.95919999999999983</v>
      </c>
      <c r="AA54" s="10">
        <f t="shared" si="11"/>
        <v>0.1502</v>
      </c>
      <c r="AB54" s="10">
        <f t="shared" si="11"/>
        <v>0.97880000000000011</v>
      </c>
      <c r="AC54" s="10">
        <f t="shared" si="11"/>
        <v>0</v>
      </c>
      <c r="AD54" s="10">
        <f t="shared" si="11"/>
        <v>3.5564999999999993</v>
      </c>
      <c r="AE54" s="10">
        <f t="shared" si="11"/>
        <v>1.7188000000000001</v>
      </c>
      <c r="AF54" s="10">
        <f t="shared" si="11"/>
        <v>0.90489999999999993</v>
      </c>
      <c r="AG54" s="10">
        <f t="shared" si="11"/>
        <v>0.93280000000000007</v>
      </c>
      <c r="AH54" s="10">
        <f t="shared" si="11"/>
        <v>0</v>
      </c>
      <c r="AI54" s="10">
        <f t="shared" si="11"/>
        <v>0.93280000000000007</v>
      </c>
      <c r="AJ54" s="4"/>
      <c r="AK54" s="30"/>
      <c r="AL54" s="31"/>
    </row>
    <row r="55" spans="1:38" ht="15.75" customHeight="1">
      <c r="B55" s="148"/>
      <c r="C55" s="143" t="s">
        <v>94</v>
      </c>
      <c r="D55" s="143"/>
      <c r="E55" s="143"/>
      <c r="F55" s="12">
        <f>SUM(F52:F53)</f>
        <v>0.39639999999999997</v>
      </c>
      <c r="G55" s="12">
        <f t="shared" ref="G55:AI55" si="12">SUM(G52:G53)</f>
        <v>0.2268</v>
      </c>
      <c r="H55" s="12">
        <f t="shared" si="12"/>
        <v>0</v>
      </c>
      <c r="I55" s="12">
        <f t="shared" si="12"/>
        <v>0</v>
      </c>
      <c r="J55" s="12">
        <f t="shared" si="12"/>
        <v>0</v>
      </c>
      <c r="K55" s="12">
        <f t="shared" si="12"/>
        <v>0</v>
      </c>
      <c r="L55" s="12">
        <f t="shared" si="12"/>
        <v>0</v>
      </c>
      <c r="M55" s="12">
        <f t="shared" si="12"/>
        <v>0</v>
      </c>
      <c r="N55" s="12">
        <f t="shared" si="12"/>
        <v>0</v>
      </c>
      <c r="O55" s="12">
        <f t="shared" si="12"/>
        <v>0</v>
      </c>
      <c r="P55" s="12">
        <f t="shared" si="12"/>
        <v>0</v>
      </c>
      <c r="Q55" s="12">
        <f t="shared" si="12"/>
        <v>0.2268</v>
      </c>
      <c r="R55" s="12">
        <f t="shared" si="12"/>
        <v>0</v>
      </c>
      <c r="S55" s="12">
        <f t="shared" si="12"/>
        <v>0.2268</v>
      </c>
      <c r="T55" s="12">
        <f t="shared" si="12"/>
        <v>0</v>
      </c>
      <c r="U55" s="12">
        <f t="shared" si="12"/>
        <v>0</v>
      </c>
      <c r="V55" s="12">
        <f t="shared" si="12"/>
        <v>0</v>
      </c>
      <c r="W55" s="12">
        <f t="shared" si="12"/>
        <v>0.1696</v>
      </c>
      <c r="X55" s="12">
        <f t="shared" si="12"/>
        <v>0</v>
      </c>
      <c r="Y55" s="12">
        <f t="shared" si="12"/>
        <v>0</v>
      </c>
      <c r="Z55" s="12">
        <f t="shared" si="12"/>
        <v>0</v>
      </c>
      <c r="AA55" s="12">
        <f t="shared" si="12"/>
        <v>0.1696</v>
      </c>
      <c r="AB55" s="12">
        <f t="shared" si="12"/>
        <v>0</v>
      </c>
      <c r="AC55" s="12">
        <f t="shared" si="12"/>
        <v>0</v>
      </c>
      <c r="AD55" s="12">
        <f t="shared" si="12"/>
        <v>0</v>
      </c>
      <c r="AE55" s="12">
        <f t="shared" si="12"/>
        <v>0</v>
      </c>
      <c r="AF55" s="12">
        <f t="shared" si="12"/>
        <v>0</v>
      </c>
      <c r="AG55" s="12">
        <f t="shared" si="12"/>
        <v>0</v>
      </c>
      <c r="AH55" s="12">
        <f t="shared" si="12"/>
        <v>0</v>
      </c>
      <c r="AI55" s="12">
        <f t="shared" si="12"/>
        <v>0</v>
      </c>
      <c r="AJ55" s="4"/>
      <c r="AK55" s="30"/>
      <c r="AL55" s="31"/>
    </row>
    <row r="56" spans="1:38" ht="15.75" customHeight="1">
      <c r="B56" s="148"/>
      <c r="C56" s="143" t="s">
        <v>95</v>
      </c>
      <c r="D56" s="143"/>
      <c r="E56" s="143"/>
      <c r="F56" s="12">
        <f>F54+F55</f>
        <v>101.96340000000001</v>
      </c>
      <c r="G56" s="12">
        <f t="shared" ref="G56:AI56" si="13">G54+G55</f>
        <v>96.149100000000018</v>
      </c>
      <c r="H56" s="12">
        <f t="shared" si="13"/>
        <v>52.498900000000013</v>
      </c>
      <c r="I56" s="12">
        <f t="shared" si="13"/>
        <v>29.5884</v>
      </c>
      <c r="J56" s="12">
        <f t="shared" si="13"/>
        <v>22.910500000000003</v>
      </c>
      <c r="K56" s="12">
        <f t="shared" si="13"/>
        <v>0.91059999999999997</v>
      </c>
      <c r="L56" s="12">
        <f t="shared" si="13"/>
        <v>0</v>
      </c>
      <c r="M56" s="12">
        <f t="shared" si="13"/>
        <v>0.91059999999999997</v>
      </c>
      <c r="N56" s="12">
        <f t="shared" si="13"/>
        <v>30.267900000000004</v>
      </c>
      <c r="O56" s="12">
        <f t="shared" si="13"/>
        <v>29.785800000000002</v>
      </c>
      <c r="P56" s="12">
        <f t="shared" si="13"/>
        <v>0.48209999999999997</v>
      </c>
      <c r="Q56" s="12">
        <f t="shared" si="13"/>
        <v>10.556800000000001</v>
      </c>
      <c r="R56" s="12">
        <f t="shared" si="13"/>
        <v>9.2966999999999995</v>
      </c>
      <c r="S56" s="12">
        <f t="shared" si="13"/>
        <v>1.2601</v>
      </c>
      <c r="T56" s="12">
        <f t="shared" si="13"/>
        <v>1.8895999999999995</v>
      </c>
      <c r="U56" s="12">
        <f t="shared" si="13"/>
        <v>2.3699999999999999E-2</v>
      </c>
      <c r="V56" s="12">
        <f t="shared" si="13"/>
        <v>1.6000000000000001E-3</v>
      </c>
      <c r="W56" s="12">
        <f t="shared" si="13"/>
        <v>2.2578</v>
      </c>
      <c r="X56" s="12">
        <f t="shared" si="13"/>
        <v>0.95919999999999983</v>
      </c>
      <c r="Y56" s="12">
        <f t="shared" si="13"/>
        <v>0</v>
      </c>
      <c r="Z56" s="12">
        <f t="shared" si="13"/>
        <v>0.95919999999999983</v>
      </c>
      <c r="AA56" s="12">
        <f t="shared" si="13"/>
        <v>0.31979999999999997</v>
      </c>
      <c r="AB56" s="12">
        <f t="shared" si="13"/>
        <v>0.97880000000000011</v>
      </c>
      <c r="AC56" s="12">
        <f t="shared" si="13"/>
        <v>0</v>
      </c>
      <c r="AD56" s="12">
        <f t="shared" si="13"/>
        <v>3.5564999999999993</v>
      </c>
      <c r="AE56" s="12">
        <f t="shared" si="13"/>
        <v>1.7188000000000001</v>
      </c>
      <c r="AF56" s="12">
        <f t="shared" si="13"/>
        <v>0.90489999999999993</v>
      </c>
      <c r="AG56" s="12">
        <f t="shared" si="13"/>
        <v>0.93280000000000007</v>
      </c>
      <c r="AH56" s="12">
        <f t="shared" si="13"/>
        <v>0</v>
      </c>
      <c r="AI56" s="12">
        <f t="shared" si="13"/>
        <v>0.93280000000000007</v>
      </c>
      <c r="AJ56" s="4"/>
      <c r="AK56" s="30"/>
      <c r="AL56" s="31"/>
    </row>
    <row r="57" spans="1:38" ht="15.75" customHeight="1">
      <c r="B57" s="149" t="s">
        <v>96</v>
      </c>
      <c r="C57" s="11">
        <v>47</v>
      </c>
      <c r="D57" s="22" t="s">
        <v>97</v>
      </c>
      <c r="E57" s="12" t="s">
        <v>42</v>
      </c>
      <c r="F57" s="12">
        <f>G57+W57+AD57</f>
        <v>1.0127999999999999</v>
      </c>
      <c r="G57" s="12">
        <f>H57+K57+N57+Q57+T57+U57+V57</f>
        <v>1.0127999999999999</v>
      </c>
      <c r="H57" s="12">
        <f>I57+J57</f>
        <v>0</v>
      </c>
      <c r="I57" s="12"/>
      <c r="J57" s="12"/>
      <c r="K57" s="12">
        <f>L57+M57</f>
        <v>0</v>
      </c>
      <c r="L57" s="12"/>
      <c r="M57" s="12"/>
      <c r="N57" s="12">
        <f>O57+P57</f>
        <v>1.0127999999999999</v>
      </c>
      <c r="O57" s="22">
        <v>1.0127999999999999</v>
      </c>
      <c r="P57" s="12"/>
      <c r="Q57" s="12">
        <f>R57+S57</f>
        <v>0</v>
      </c>
      <c r="R57" s="12"/>
      <c r="S57" s="12"/>
      <c r="T57" s="12"/>
      <c r="U57" s="12"/>
      <c r="V57" s="12"/>
      <c r="W57" s="12">
        <f>X57+AA57+AB57+AC57</f>
        <v>0</v>
      </c>
      <c r="X57" s="12">
        <f>Y57+Z57</f>
        <v>0</v>
      </c>
      <c r="Y57" s="10"/>
      <c r="Z57" s="12"/>
      <c r="AA57" s="12"/>
      <c r="AB57" s="12"/>
      <c r="AC57" s="22"/>
      <c r="AD57" s="12">
        <f>AE57+AF57+AG57</f>
        <v>0</v>
      </c>
      <c r="AE57" s="12"/>
      <c r="AF57" s="12"/>
      <c r="AG57" s="12">
        <f>AH57+AI57</f>
        <v>0</v>
      </c>
      <c r="AH57" s="12"/>
      <c r="AI57" s="12"/>
      <c r="AJ57" s="4"/>
      <c r="AK57" s="30"/>
      <c r="AL57" s="31"/>
    </row>
    <row r="58" spans="1:38" ht="15.75" customHeight="1">
      <c r="B58" s="149"/>
      <c r="C58" s="11">
        <v>48</v>
      </c>
      <c r="D58" s="22" t="s">
        <v>98</v>
      </c>
      <c r="E58" s="12" t="s">
        <v>42</v>
      </c>
      <c r="F58" s="12">
        <f t="shared" ref="F58:F60" si="14">G58+W58+AD58</f>
        <v>0.40639999999999998</v>
      </c>
      <c r="G58" s="12">
        <f t="shared" ref="G58:G60" si="15">H58+K58+N58+Q58+T58+U58+V58</f>
        <v>0</v>
      </c>
      <c r="H58" s="12">
        <f t="shared" ref="H58:H60" si="16">I58+J58</f>
        <v>0</v>
      </c>
      <c r="I58" s="12"/>
      <c r="J58" s="12"/>
      <c r="K58" s="12">
        <f t="shared" ref="K58:K60" si="17">L58+M58</f>
        <v>0</v>
      </c>
      <c r="L58" s="12"/>
      <c r="M58" s="12"/>
      <c r="N58" s="12">
        <f t="shared" ref="N58:N60" si="18">O58+P58</f>
        <v>0</v>
      </c>
      <c r="O58" s="22"/>
      <c r="P58" s="12"/>
      <c r="Q58" s="12">
        <f t="shared" ref="Q58:Q60" si="19">R58+S58</f>
        <v>0</v>
      </c>
      <c r="R58" s="12"/>
      <c r="S58" s="12"/>
      <c r="T58" s="12"/>
      <c r="U58" s="12"/>
      <c r="V58" s="12"/>
      <c r="W58" s="12">
        <f t="shared" ref="W58:W60" si="20">X58+AA58+AB58+AC58</f>
        <v>0.40639999999999998</v>
      </c>
      <c r="X58" s="12">
        <f t="shared" ref="X58:X60" si="21">Y58+Z58</f>
        <v>0.17419999999999999</v>
      </c>
      <c r="Y58" s="10">
        <v>0.17419999999999999</v>
      </c>
      <c r="Z58" s="12"/>
      <c r="AA58" s="12"/>
      <c r="AB58" s="12"/>
      <c r="AC58" s="22">
        <v>0.23219999999999999</v>
      </c>
      <c r="AD58" s="12">
        <f t="shared" ref="AD58:AD60" si="22">AE58+AF58+AG58</f>
        <v>0</v>
      </c>
      <c r="AE58" s="12"/>
      <c r="AF58" s="12"/>
      <c r="AG58" s="12">
        <f t="shared" ref="AG58:AG60" si="23">AH58+AI58</f>
        <v>0</v>
      </c>
      <c r="AH58" s="12"/>
      <c r="AI58" s="12"/>
      <c r="AJ58" s="4"/>
      <c r="AK58" s="30"/>
      <c r="AL58" s="31"/>
    </row>
    <row r="59" spans="1:38" ht="15.75" customHeight="1">
      <c r="B59" s="149"/>
      <c r="C59" s="11">
        <v>49</v>
      </c>
      <c r="D59" s="22" t="s">
        <v>99</v>
      </c>
      <c r="E59" s="12" t="s">
        <v>42</v>
      </c>
      <c r="F59" s="12">
        <f t="shared" si="14"/>
        <v>8.3299999999999999E-2</v>
      </c>
      <c r="G59" s="12">
        <f t="shared" si="15"/>
        <v>0</v>
      </c>
      <c r="H59" s="12">
        <f t="shared" si="16"/>
        <v>0</v>
      </c>
      <c r="I59" s="12"/>
      <c r="J59" s="12"/>
      <c r="K59" s="12">
        <f t="shared" si="17"/>
        <v>0</v>
      </c>
      <c r="L59" s="12"/>
      <c r="M59" s="12"/>
      <c r="N59" s="12">
        <f t="shared" si="18"/>
        <v>0</v>
      </c>
      <c r="O59" s="22"/>
      <c r="P59" s="12"/>
      <c r="Q59" s="12">
        <f t="shared" si="19"/>
        <v>0</v>
      </c>
      <c r="R59" s="12"/>
      <c r="S59" s="12"/>
      <c r="T59" s="12"/>
      <c r="U59" s="12"/>
      <c r="V59" s="12"/>
      <c r="W59" s="12">
        <f t="shared" si="20"/>
        <v>8.3299999999999999E-2</v>
      </c>
      <c r="X59" s="12">
        <f t="shared" si="21"/>
        <v>8.3299999999999999E-2</v>
      </c>
      <c r="Y59" s="10">
        <v>8.3299999999999999E-2</v>
      </c>
      <c r="Z59" s="12"/>
      <c r="AA59" s="12"/>
      <c r="AB59" s="12"/>
      <c r="AC59" s="22"/>
      <c r="AD59" s="12">
        <f t="shared" si="22"/>
        <v>0</v>
      </c>
      <c r="AE59" s="12"/>
      <c r="AF59" s="12"/>
      <c r="AG59" s="12">
        <f t="shared" si="23"/>
        <v>0</v>
      </c>
      <c r="AH59" s="12"/>
      <c r="AI59" s="12"/>
      <c r="AJ59" s="4"/>
      <c r="AK59" s="30"/>
      <c r="AL59" s="31"/>
    </row>
    <row r="60" spans="1:38" ht="15.75" customHeight="1">
      <c r="B60" s="149"/>
      <c r="C60" s="11">
        <v>50</v>
      </c>
      <c r="D60" s="22" t="s">
        <v>100</v>
      </c>
      <c r="E60" s="12" t="s">
        <v>90</v>
      </c>
      <c r="F60" s="12">
        <f t="shared" si="14"/>
        <v>0.1424</v>
      </c>
      <c r="G60" s="12">
        <f t="shared" si="15"/>
        <v>0.13170000000000001</v>
      </c>
      <c r="H60" s="12">
        <f t="shared" si="16"/>
        <v>0</v>
      </c>
      <c r="I60" s="12"/>
      <c r="J60" s="12"/>
      <c r="K60" s="12">
        <f t="shared" si="17"/>
        <v>0</v>
      </c>
      <c r="L60" s="12"/>
      <c r="M60" s="12"/>
      <c r="N60" s="12">
        <f t="shared" si="18"/>
        <v>0.13170000000000001</v>
      </c>
      <c r="O60" s="22">
        <v>0.13170000000000001</v>
      </c>
      <c r="P60" s="12"/>
      <c r="Q60" s="12">
        <f t="shared" si="19"/>
        <v>0</v>
      </c>
      <c r="R60" s="12"/>
      <c r="S60" s="12"/>
      <c r="T60" s="12"/>
      <c r="U60" s="12"/>
      <c r="V60" s="12"/>
      <c r="W60" s="12">
        <f t="shared" si="20"/>
        <v>1.0699999999999999E-2</v>
      </c>
      <c r="X60" s="12">
        <f t="shared" si="21"/>
        <v>1.0699999999999999E-2</v>
      </c>
      <c r="Y60" s="10">
        <v>1.0699999999999999E-2</v>
      </c>
      <c r="Z60" s="12"/>
      <c r="AA60" s="12"/>
      <c r="AB60" s="12"/>
      <c r="AC60" s="22"/>
      <c r="AD60" s="12">
        <f t="shared" si="22"/>
        <v>0</v>
      </c>
      <c r="AE60" s="12"/>
      <c r="AF60" s="12"/>
      <c r="AG60" s="12">
        <f t="shared" si="23"/>
        <v>0</v>
      </c>
      <c r="AH60" s="12"/>
      <c r="AI60" s="12"/>
      <c r="AJ60" s="4"/>
      <c r="AK60" s="30"/>
      <c r="AL60" s="31" t="s">
        <v>23</v>
      </c>
    </row>
    <row r="61" spans="1:38" ht="15.75" customHeight="1">
      <c r="B61" s="149"/>
      <c r="C61" s="143" t="s">
        <v>101</v>
      </c>
      <c r="D61" s="143"/>
      <c r="E61" s="143"/>
      <c r="F61" s="12">
        <f>SUM(F57:F59)</f>
        <v>1.5024999999999999</v>
      </c>
      <c r="G61" s="12">
        <f t="shared" ref="G61:AI61" si="24">SUM(G57:G59)</f>
        <v>1.0127999999999999</v>
      </c>
      <c r="H61" s="12">
        <f t="shared" si="24"/>
        <v>0</v>
      </c>
      <c r="I61" s="12">
        <f t="shared" si="24"/>
        <v>0</v>
      </c>
      <c r="J61" s="12">
        <f t="shared" si="24"/>
        <v>0</v>
      </c>
      <c r="K61" s="12">
        <f t="shared" si="24"/>
        <v>0</v>
      </c>
      <c r="L61" s="12">
        <f t="shared" si="24"/>
        <v>0</v>
      </c>
      <c r="M61" s="12">
        <f t="shared" si="24"/>
        <v>0</v>
      </c>
      <c r="N61" s="12">
        <f t="shared" si="24"/>
        <v>1.0127999999999999</v>
      </c>
      <c r="O61" s="12">
        <f t="shared" si="24"/>
        <v>1.0127999999999999</v>
      </c>
      <c r="P61" s="12">
        <f t="shared" si="24"/>
        <v>0</v>
      </c>
      <c r="Q61" s="12">
        <f t="shared" si="24"/>
        <v>0</v>
      </c>
      <c r="R61" s="12">
        <f t="shared" si="24"/>
        <v>0</v>
      </c>
      <c r="S61" s="12">
        <f t="shared" si="24"/>
        <v>0</v>
      </c>
      <c r="T61" s="12">
        <f t="shared" si="24"/>
        <v>0</v>
      </c>
      <c r="U61" s="12">
        <f t="shared" si="24"/>
        <v>0</v>
      </c>
      <c r="V61" s="12">
        <f t="shared" si="24"/>
        <v>0</v>
      </c>
      <c r="W61" s="12">
        <f t="shared" si="24"/>
        <v>0.48969999999999997</v>
      </c>
      <c r="X61" s="12">
        <f t="shared" si="24"/>
        <v>0.25750000000000001</v>
      </c>
      <c r="Y61" s="12">
        <f t="shared" si="24"/>
        <v>0.25750000000000001</v>
      </c>
      <c r="Z61" s="12">
        <f t="shared" si="24"/>
        <v>0</v>
      </c>
      <c r="AA61" s="12">
        <f t="shared" si="24"/>
        <v>0</v>
      </c>
      <c r="AB61" s="12">
        <f t="shared" si="24"/>
        <v>0</v>
      </c>
      <c r="AC61" s="12">
        <f t="shared" si="24"/>
        <v>0.23219999999999999</v>
      </c>
      <c r="AD61" s="12">
        <f t="shared" si="24"/>
        <v>0</v>
      </c>
      <c r="AE61" s="12">
        <f t="shared" si="24"/>
        <v>0</v>
      </c>
      <c r="AF61" s="12">
        <f t="shared" si="24"/>
        <v>0</v>
      </c>
      <c r="AG61" s="12">
        <f t="shared" si="24"/>
        <v>0</v>
      </c>
      <c r="AH61" s="12">
        <f t="shared" si="24"/>
        <v>0</v>
      </c>
      <c r="AI61" s="12">
        <f t="shared" si="24"/>
        <v>0</v>
      </c>
      <c r="AJ61" s="4"/>
      <c r="AK61" s="30"/>
      <c r="AL61" s="31"/>
    </row>
    <row r="62" spans="1:38" ht="15.75" customHeight="1">
      <c r="B62" s="149"/>
      <c r="C62" s="143" t="s">
        <v>102</v>
      </c>
      <c r="D62" s="143"/>
      <c r="E62" s="143"/>
      <c r="F62" s="12">
        <f>F60</f>
        <v>0.1424</v>
      </c>
      <c r="G62" s="12">
        <f t="shared" ref="G62:AI62" si="25">G60</f>
        <v>0.13170000000000001</v>
      </c>
      <c r="H62" s="12">
        <f t="shared" si="25"/>
        <v>0</v>
      </c>
      <c r="I62" s="12">
        <f t="shared" si="25"/>
        <v>0</v>
      </c>
      <c r="J62" s="12">
        <f t="shared" si="25"/>
        <v>0</v>
      </c>
      <c r="K62" s="12">
        <f t="shared" si="25"/>
        <v>0</v>
      </c>
      <c r="L62" s="12">
        <f t="shared" si="25"/>
        <v>0</v>
      </c>
      <c r="M62" s="12">
        <f t="shared" si="25"/>
        <v>0</v>
      </c>
      <c r="N62" s="12">
        <f t="shared" si="25"/>
        <v>0.13170000000000001</v>
      </c>
      <c r="O62" s="12">
        <f t="shared" si="25"/>
        <v>0.13170000000000001</v>
      </c>
      <c r="P62" s="12">
        <f t="shared" si="25"/>
        <v>0</v>
      </c>
      <c r="Q62" s="12">
        <f t="shared" si="25"/>
        <v>0</v>
      </c>
      <c r="R62" s="12">
        <f t="shared" si="25"/>
        <v>0</v>
      </c>
      <c r="S62" s="12">
        <f t="shared" si="25"/>
        <v>0</v>
      </c>
      <c r="T62" s="12">
        <f t="shared" si="25"/>
        <v>0</v>
      </c>
      <c r="U62" s="12">
        <f t="shared" si="25"/>
        <v>0</v>
      </c>
      <c r="V62" s="12">
        <f t="shared" si="25"/>
        <v>0</v>
      </c>
      <c r="W62" s="12">
        <f t="shared" si="25"/>
        <v>1.0699999999999999E-2</v>
      </c>
      <c r="X62" s="12">
        <f t="shared" si="25"/>
        <v>1.0699999999999999E-2</v>
      </c>
      <c r="Y62" s="12">
        <f t="shared" si="25"/>
        <v>1.0699999999999999E-2</v>
      </c>
      <c r="Z62" s="12">
        <f t="shared" si="25"/>
        <v>0</v>
      </c>
      <c r="AA62" s="12">
        <f t="shared" si="25"/>
        <v>0</v>
      </c>
      <c r="AB62" s="12">
        <f t="shared" si="25"/>
        <v>0</v>
      </c>
      <c r="AC62" s="12">
        <f t="shared" si="25"/>
        <v>0</v>
      </c>
      <c r="AD62" s="12">
        <f t="shared" si="25"/>
        <v>0</v>
      </c>
      <c r="AE62" s="12">
        <f t="shared" si="25"/>
        <v>0</v>
      </c>
      <c r="AF62" s="12">
        <f t="shared" si="25"/>
        <v>0</v>
      </c>
      <c r="AG62" s="12">
        <f t="shared" si="25"/>
        <v>0</v>
      </c>
      <c r="AH62" s="12">
        <f t="shared" si="25"/>
        <v>0</v>
      </c>
      <c r="AI62" s="12">
        <f t="shared" si="25"/>
        <v>0</v>
      </c>
      <c r="AJ62" s="4"/>
      <c r="AK62" s="30"/>
      <c r="AL62" s="31"/>
    </row>
    <row r="63" spans="1:38" ht="15.75" customHeight="1">
      <c r="B63" s="149"/>
      <c r="C63" s="143" t="s">
        <v>103</v>
      </c>
      <c r="D63" s="143"/>
      <c r="E63" s="143"/>
      <c r="F63" s="12">
        <f>F61+F62</f>
        <v>1.6449</v>
      </c>
      <c r="G63" s="12">
        <f t="shared" ref="G63:AI63" si="26">G61+G62</f>
        <v>1.1444999999999999</v>
      </c>
      <c r="H63" s="12">
        <f t="shared" si="26"/>
        <v>0</v>
      </c>
      <c r="I63" s="12">
        <f t="shared" si="26"/>
        <v>0</v>
      </c>
      <c r="J63" s="12">
        <f t="shared" si="26"/>
        <v>0</v>
      </c>
      <c r="K63" s="12">
        <f t="shared" si="26"/>
        <v>0</v>
      </c>
      <c r="L63" s="12">
        <f t="shared" si="26"/>
        <v>0</v>
      </c>
      <c r="M63" s="12">
        <f t="shared" si="26"/>
        <v>0</v>
      </c>
      <c r="N63" s="12">
        <f t="shared" si="26"/>
        <v>1.1444999999999999</v>
      </c>
      <c r="O63" s="12">
        <f t="shared" si="26"/>
        <v>1.1444999999999999</v>
      </c>
      <c r="P63" s="12">
        <f t="shared" si="26"/>
        <v>0</v>
      </c>
      <c r="Q63" s="12">
        <f t="shared" si="26"/>
        <v>0</v>
      </c>
      <c r="R63" s="12">
        <f t="shared" si="26"/>
        <v>0</v>
      </c>
      <c r="S63" s="12">
        <f t="shared" si="26"/>
        <v>0</v>
      </c>
      <c r="T63" s="12">
        <f t="shared" si="26"/>
        <v>0</v>
      </c>
      <c r="U63" s="12">
        <f t="shared" si="26"/>
        <v>0</v>
      </c>
      <c r="V63" s="12">
        <f t="shared" si="26"/>
        <v>0</v>
      </c>
      <c r="W63" s="12">
        <f t="shared" si="26"/>
        <v>0.50039999999999996</v>
      </c>
      <c r="X63" s="12">
        <f t="shared" si="26"/>
        <v>0.26819999999999999</v>
      </c>
      <c r="Y63" s="12">
        <f t="shared" si="26"/>
        <v>0.26819999999999999</v>
      </c>
      <c r="Z63" s="12">
        <f t="shared" si="26"/>
        <v>0</v>
      </c>
      <c r="AA63" s="12">
        <f t="shared" si="26"/>
        <v>0</v>
      </c>
      <c r="AB63" s="12">
        <f t="shared" si="26"/>
        <v>0</v>
      </c>
      <c r="AC63" s="12">
        <f t="shared" si="26"/>
        <v>0.23219999999999999</v>
      </c>
      <c r="AD63" s="12">
        <f t="shared" si="26"/>
        <v>0</v>
      </c>
      <c r="AE63" s="12">
        <f t="shared" si="26"/>
        <v>0</v>
      </c>
      <c r="AF63" s="12">
        <f t="shared" si="26"/>
        <v>0</v>
      </c>
      <c r="AG63" s="12">
        <f t="shared" si="26"/>
        <v>0</v>
      </c>
      <c r="AH63" s="12">
        <f t="shared" si="26"/>
        <v>0</v>
      </c>
      <c r="AI63" s="12">
        <f t="shared" si="26"/>
        <v>0</v>
      </c>
      <c r="AJ63" s="4"/>
      <c r="AK63" s="30"/>
      <c r="AL63" s="31"/>
    </row>
    <row r="64" spans="1:38" ht="15.75" customHeight="1">
      <c r="B64" s="144" t="s">
        <v>104</v>
      </c>
      <c r="C64" s="145"/>
      <c r="D64" s="145"/>
      <c r="E64" s="146"/>
      <c r="F64" s="12">
        <f>F54+F61</f>
        <v>103.06950000000001</v>
      </c>
      <c r="G64" s="12">
        <f t="shared" ref="G64:AI64" si="27">G54+G61</f>
        <v>96.93510000000002</v>
      </c>
      <c r="H64" s="12">
        <f t="shared" si="27"/>
        <v>52.498900000000013</v>
      </c>
      <c r="I64" s="12">
        <f t="shared" si="27"/>
        <v>29.5884</v>
      </c>
      <c r="J64" s="12">
        <f t="shared" si="27"/>
        <v>22.910500000000003</v>
      </c>
      <c r="K64" s="12">
        <f t="shared" si="27"/>
        <v>0.91059999999999997</v>
      </c>
      <c r="L64" s="12">
        <f t="shared" si="27"/>
        <v>0</v>
      </c>
      <c r="M64" s="12">
        <f t="shared" si="27"/>
        <v>0.91059999999999997</v>
      </c>
      <c r="N64" s="12">
        <f t="shared" si="27"/>
        <v>31.280700000000003</v>
      </c>
      <c r="O64" s="12">
        <f t="shared" si="27"/>
        <v>30.7986</v>
      </c>
      <c r="P64" s="12">
        <f t="shared" si="27"/>
        <v>0.48209999999999997</v>
      </c>
      <c r="Q64" s="12">
        <f t="shared" si="27"/>
        <v>10.33</v>
      </c>
      <c r="R64" s="12">
        <f t="shared" si="27"/>
        <v>9.2966999999999995</v>
      </c>
      <c r="S64" s="12">
        <f t="shared" si="27"/>
        <v>1.0333000000000001</v>
      </c>
      <c r="T64" s="12">
        <f t="shared" si="27"/>
        <v>1.8895999999999995</v>
      </c>
      <c r="U64" s="12">
        <f t="shared" si="27"/>
        <v>2.3699999999999999E-2</v>
      </c>
      <c r="V64" s="12">
        <f t="shared" si="27"/>
        <v>1.6000000000000001E-3</v>
      </c>
      <c r="W64" s="12">
        <f t="shared" si="27"/>
        <v>2.5779000000000001</v>
      </c>
      <c r="X64" s="12">
        <f t="shared" si="27"/>
        <v>1.2166999999999999</v>
      </c>
      <c r="Y64" s="12">
        <f t="shared" si="27"/>
        <v>0.25750000000000001</v>
      </c>
      <c r="Z64" s="12">
        <f t="shared" si="27"/>
        <v>0.95919999999999983</v>
      </c>
      <c r="AA64" s="12">
        <f t="shared" si="27"/>
        <v>0.1502</v>
      </c>
      <c r="AB64" s="12">
        <f t="shared" si="27"/>
        <v>0.97880000000000011</v>
      </c>
      <c r="AC64" s="12">
        <f t="shared" si="27"/>
        <v>0.23219999999999999</v>
      </c>
      <c r="AD64" s="12">
        <f t="shared" si="27"/>
        <v>3.5564999999999993</v>
      </c>
      <c r="AE64" s="12">
        <f t="shared" si="27"/>
        <v>1.7188000000000001</v>
      </c>
      <c r="AF64" s="12">
        <f t="shared" si="27"/>
        <v>0.90489999999999993</v>
      </c>
      <c r="AG64" s="12">
        <f t="shared" si="27"/>
        <v>0.93280000000000007</v>
      </c>
      <c r="AH64" s="12">
        <f t="shared" si="27"/>
        <v>0</v>
      </c>
      <c r="AI64" s="12">
        <f t="shared" si="27"/>
        <v>0.93280000000000007</v>
      </c>
      <c r="AJ64" s="4"/>
      <c r="AK64" s="30"/>
      <c r="AL64" s="31"/>
    </row>
    <row r="65" spans="2:38" ht="15.75" customHeight="1">
      <c r="B65" s="144" t="s">
        <v>105</v>
      </c>
      <c r="C65" s="145"/>
      <c r="D65" s="145"/>
      <c r="E65" s="146"/>
      <c r="F65" s="12">
        <f>F55+F62</f>
        <v>0.53879999999999995</v>
      </c>
      <c r="G65" s="12">
        <f t="shared" ref="G65:AI65" si="28">G55+G62</f>
        <v>0.35850000000000004</v>
      </c>
      <c r="H65" s="12">
        <f t="shared" si="28"/>
        <v>0</v>
      </c>
      <c r="I65" s="12">
        <f t="shared" si="28"/>
        <v>0</v>
      </c>
      <c r="J65" s="12">
        <f t="shared" si="28"/>
        <v>0</v>
      </c>
      <c r="K65" s="12">
        <f t="shared" si="28"/>
        <v>0</v>
      </c>
      <c r="L65" s="12">
        <f t="shared" si="28"/>
        <v>0</v>
      </c>
      <c r="M65" s="12">
        <f t="shared" si="28"/>
        <v>0</v>
      </c>
      <c r="N65" s="12">
        <f t="shared" si="28"/>
        <v>0.13170000000000001</v>
      </c>
      <c r="O65" s="12">
        <f t="shared" si="28"/>
        <v>0.13170000000000001</v>
      </c>
      <c r="P65" s="12">
        <f t="shared" si="28"/>
        <v>0</v>
      </c>
      <c r="Q65" s="12">
        <f t="shared" si="28"/>
        <v>0.2268</v>
      </c>
      <c r="R65" s="12">
        <f t="shared" si="28"/>
        <v>0</v>
      </c>
      <c r="S65" s="12">
        <f t="shared" si="28"/>
        <v>0.2268</v>
      </c>
      <c r="T65" s="12">
        <f t="shared" si="28"/>
        <v>0</v>
      </c>
      <c r="U65" s="12">
        <f t="shared" si="28"/>
        <v>0</v>
      </c>
      <c r="V65" s="12">
        <f t="shared" si="28"/>
        <v>0</v>
      </c>
      <c r="W65" s="12">
        <f t="shared" si="28"/>
        <v>0.18029999999999999</v>
      </c>
      <c r="X65" s="12">
        <f t="shared" si="28"/>
        <v>1.0699999999999999E-2</v>
      </c>
      <c r="Y65" s="12">
        <f t="shared" si="28"/>
        <v>1.0699999999999999E-2</v>
      </c>
      <c r="Z65" s="12">
        <f t="shared" si="28"/>
        <v>0</v>
      </c>
      <c r="AA65" s="12">
        <f t="shared" si="28"/>
        <v>0.1696</v>
      </c>
      <c r="AB65" s="12">
        <f t="shared" si="28"/>
        <v>0</v>
      </c>
      <c r="AC65" s="12">
        <f t="shared" si="28"/>
        <v>0</v>
      </c>
      <c r="AD65" s="12">
        <f t="shared" si="28"/>
        <v>0</v>
      </c>
      <c r="AE65" s="12">
        <f t="shared" si="28"/>
        <v>0</v>
      </c>
      <c r="AF65" s="12">
        <f t="shared" si="28"/>
        <v>0</v>
      </c>
      <c r="AG65" s="12">
        <f t="shared" si="28"/>
        <v>0</v>
      </c>
      <c r="AH65" s="12">
        <f t="shared" si="28"/>
        <v>0</v>
      </c>
      <c r="AI65" s="12">
        <f t="shared" si="28"/>
        <v>0</v>
      </c>
      <c r="AJ65" s="4"/>
      <c r="AK65" s="30"/>
      <c r="AL65" s="31"/>
    </row>
    <row r="66" spans="2:38" ht="15.75" customHeight="1">
      <c r="B66" s="144" t="s">
        <v>106</v>
      </c>
      <c r="C66" s="145"/>
      <c r="D66" s="145"/>
      <c r="E66" s="146"/>
      <c r="F66" s="12">
        <f>F56+F63</f>
        <v>103.60830000000001</v>
      </c>
      <c r="G66" s="12">
        <f t="shared" ref="G66:AI66" si="29">G56+G63</f>
        <v>97.293600000000012</v>
      </c>
      <c r="H66" s="12">
        <f t="shared" si="29"/>
        <v>52.498900000000013</v>
      </c>
      <c r="I66" s="12">
        <f t="shared" si="29"/>
        <v>29.5884</v>
      </c>
      <c r="J66" s="12">
        <f t="shared" si="29"/>
        <v>22.910500000000003</v>
      </c>
      <c r="K66" s="12">
        <f t="shared" si="29"/>
        <v>0.91059999999999997</v>
      </c>
      <c r="L66" s="12">
        <f t="shared" si="29"/>
        <v>0</v>
      </c>
      <c r="M66" s="12">
        <f t="shared" si="29"/>
        <v>0.91059999999999997</v>
      </c>
      <c r="N66" s="12">
        <f t="shared" si="29"/>
        <v>31.412400000000005</v>
      </c>
      <c r="O66" s="12">
        <f t="shared" si="29"/>
        <v>30.930300000000003</v>
      </c>
      <c r="P66" s="12">
        <f t="shared" si="29"/>
        <v>0.48209999999999997</v>
      </c>
      <c r="Q66" s="12">
        <f t="shared" si="29"/>
        <v>10.556800000000001</v>
      </c>
      <c r="R66" s="12">
        <f t="shared" si="29"/>
        <v>9.2966999999999995</v>
      </c>
      <c r="S66" s="12">
        <f t="shared" si="29"/>
        <v>1.2601</v>
      </c>
      <c r="T66" s="12">
        <f t="shared" si="29"/>
        <v>1.8895999999999995</v>
      </c>
      <c r="U66" s="12">
        <f t="shared" si="29"/>
        <v>2.3699999999999999E-2</v>
      </c>
      <c r="V66" s="12">
        <f t="shared" si="29"/>
        <v>1.6000000000000001E-3</v>
      </c>
      <c r="W66" s="12">
        <f t="shared" si="29"/>
        <v>2.7582</v>
      </c>
      <c r="X66" s="12">
        <f t="shared" si="29"/>
        <v>1.2273999999999998</v>
      </c>
      <c r="Y66" s="12">
        <f t="shared" si="29"/>
        <v>0.26819999999999999</v>
      </c>
      <c r="Z66" s="12">
        <f t="shared" si="29"/>
        <v>0.95919999999999983</v>
      </c>
      <c r="AA66" s="12">
        <f t="shared" si="29"/>
        <v>0.31979999999999997</v>
      </c>
      <c r="AB66" s="12">
        <f t="shared" si="29"/>
        <v>0.97880000000000011</v>
      </c>
      <c r="AC66" s="12">
        <f t="shared" si="29"/>
        <v>0.23219999999999999</v>
      </c>
      <c r="AD66" s="12">
        <f t="shared" si="29"/>
        <v>3.5564999999999993</v>
      </c>
      <c r="AE66" s="12">
        <f t="shared" si="29"/>
        <v>1.7188000000000001</v>
      </c>
      <c r="AF66" s="12">
        <f t="shared" si="29"/>
        <v>0.90489999999999993</v>
      </c>
      <c r="AG66" s="12">
        <f t="shared" si="29"/>
        <v>0.93280000000000007</v>
      </c>
      <c r="AH66" s="12">
        <f t="shared" si="29"/>
        <v>0</v>
      </c>
      <c r="AI66" s="12">
        <f t="shared" si="29"/>
        <v>0.93280000000000007</v>
      </c>
      <c r="AJ66" s="4"/>
      <c r="AK66" s="30"/>
      <c r="AL66" s="31"/>
    </row>
    <row r="67" spans="2:38" s="3" customFormat="1" ht="17.25" customHeight="1">
      <c r="B67" s="32" t="s">
        <v>107</v>
      </c>
      <c r="D67" s="33"/>
      <c r="E67" s="33"/>
      <c r="F67" s="33"/>
      <c r="N67" s="147" t="s">
        <v>108</v>
      </c>
      <c r="O67" s="147"/>
      <c r="V67" s="147" t="s">
        <v>109</v>
      </c>
      <c r="W67" s="147"/>
      <c r="X67" s="147"/>
      <c r="Y67" s="39"/>
      <c r="AI67" s="40" t="s">
        <v>110</v>
      </c>
    </row>
    <row r="68" spans="2:38" s="3" customFormat="1" ht="24.75" customHeight="1">
      <c r="C68" s="34"/>
      <c r="D68" s="34"/>
      <c r="E68" s="34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41"/>
      <c r="AK68" s="42"/>
      <c r="AL68" s="43"/>
    </row>
    <row r="69" spans="2:38" s="3" customFormat="1" ht="24.75" customHeight="1">
      <c r="C69" s="34"/>
      <c r="D69" s="34"/>
      <c r="E69" s="34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41"/>
      <c r="AK69" s="42"/>
      <c r="AL69" s="43"/>
    </row>
    <row r="70" spans="2:38" s="3" customFormat="1" ht="24.75" customHeight="1">
      <c r="C70" s="34"/>
      <c r="D70" s="34"/>
      <c r="E70" s="34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41"/>
      <c r="AK70" s="42"/>
      <c r="AL70" s="43"/>
    </row>
    <row r="72" spans="2:38">
      <c r="F72" s="1" t="s">
        <v>28</v>
      </c>
      <c r="G72" s="1" t="s">
        <v>31</v>
      </c>
    </row>
    <row r="73" spans="2:38">
      <c r="D73" s="16" t="s">
        <v>111</v>
      </c>
      <c r="F73" s="15">
        <v>2.9999999999999997E-4</v>
      </c>
      <c r="G73" s="1">
        <v>1.95E-2</v>
      </c>
      <c r="H73" s="1" t="s">
        <v>112</v>
      </c>
      <c r="N73" s="36">
        <f>N56-N70</f>
        <v>30.267900000000004</v>
      </c>
    </row>
    <row r="74" spans="2:38">
      <c r="D74" s="16" t="s">
        <v>111</v>
      </c>
      <c r="F74" s="3"/>
      <c r="G74" s="3">
        <v>1.38E-2</v>
      </c>
      <c r="H74" s="3" t="s">
        <v>113</v>
      </c>
      <c r="I74" s="3"/>
      <c r="J74" s="3"/>
      <c r="K74" s="3"/>
      <c r="L74" s="3"/>
      <c r="M74" s="3"/>
      <c r="N74" s="3"/>
      <c r="O74" s="3"/>
      <c r="P74" s="3"/>
      <c r="Q74" s="3"/>
    </row>
    <row r="75" spans="2:38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38">
      <c r="F76" s="3">
        <v>0.70750000000000002</v>
      </c>
      <c r="G76" s="3">
        <v>1.9410000000000001</v>
      </c>
      <c r="H76" s="36"/>
      <c r="I76" s="3"/>
      <c r="J76" s="3"/>
      <c r="K76" s="38"/>
      <c r="L76" s="3"/>
      <c r="M76" s="3"/>
      <c r="N76" s="3"/>
      <c r="O76" s="3">
        <f>F76+F78</f>
        <v>0.72340000000000004</v>
      </c>
      <c r="P76" s="3">
        <f>G79+G76</f>
        <v>1.9771000000000001</v>
      </c>
      <c r="Q76" s="3"/>
    </row>
    <row r="77" spans="2:38">
      <c r="F77" s="1" t="s">
        <v>28</v>
      </c>
      <c r="G77" s="1" t="s">
        <v>27</v>
      </c>
      <c r="H77" s="1" t="s">
        <v>31</v>
      </c>
    </row>
    <row r="78" spans="2:38">
      <c r="D78" s="1" t="s">
        <v>114</v>
      </c>
      <c r="F78" s="1">
        <v>1.5900000000000001E-2</v>
      </c>
      <c r="I78" s="1" t="s">
        <v>115</v>
      </c>
    </row>
    <row r="79" spans="2:38">
      <c r="D79" s="1" t="s">
        <v>114</v>
      </c>
      <c r="G79" s="1">
        <v>3.61E-2</v>
      </c>
      <c r="H79" s="1">
        <v>1.9199999999999998E-2</v>
      </c>
      <c r="I79" s="1" t="s">
        <v>116</v>
      </c>
    </row>
    <row r="81" spans="4:17">
      <c r="G81" s="37"/>
    </row>
    <row r="84" spans="4:17">
      <c r="D84" s="1" t="s">
        <v>117</v>
      </c>
    </row>
    <row r="86" spans="4:17">
      <c r="D86" s="122"/>
      <c r="F86" s="122" t="s">
        <v>34</v>
      </c>
      <c r="G86" s="122" t="s">
        <v>37</v>
      </c>
      <c r="H86" s="122" t="s">
        <v>27</v>
      </c>
      <c r="I86" s="122" t="s">
        <v>31</v>
      </c>
      <c r="J86" s="122" t="s">
        <v>17</v>
      </c>
      <c r="K86" s="122"/>
      <c r="L86" s="122"/>
    </row>
    <row r="87" spans="4:17">
      <c r="D87" s="122" t="s">
        <v>118</v>
      </c>
      <c r="F87" s="133"/>
      <c r="G87" s="133">
        <v>5.2999999999999999E-2</v>
      </c>
      <c r="H87" s="133">
        <v>0</v>
      </c>
      <c r="I87" s="133">
        <v>1.7235</v>
      </c>
      <c r="J87" s="133">
        <v>7.4499999999999997E-2</v>
      </c>
      <c r="K87" s="133">
        <f>SUM(F87:J87)</f>
        <v>1.851</v>
      </c>
      <c r="L87" s="133">
        <f>K87+H80+G80</f>
        <v>1.851</v>
      </c>
    </row>
    <row r="88" spans="4:17">
      <c r="D88" s="122" t="s">
        <v>113</v>
      </c>
      <c r="F88" s="133">
        <v>-0.37419999999999998</v>
      </c>
      <c r="G88" s="133">
        <v>0.79179999999999995</v>
      </c>
      <c r="H88" s="133">
        <v>0</v>
      </c>
      <c r="I88" s="133">
        <v>-2.2694999999999999</v>
      </c>
      <c r="J88" s="133">
        <v>8.9999999999999998E-4</v>
      </c>
      <c r="K88" s="133">
        <f>SUM(F88:J88)</f>
        <v>-1.851</v>
      </c>
      <c r="L88" s="133">
        <f>K88+H81+G81</f>
        <v>-1.851</v>
      </c>
      <c r="Q88" s="1" t="s">
        <v>119</v>
      </c>
    </row>
    <row r="89" spans="4:17">
      <c r="D89" s="122"/>
      <c r="F89" s="133">
        <f>SUM(F87:F88)</f>
        <v>-0.37419999999999998</v>
      </c>
      <c r="G89" s="133">
        <f t="shared" ref="G89:L89" si="30">SUM(G87:G88)</f>
        <v>0.8448</v>
      </c>
      <c r="H89" s="133">
        <f t="shared" si="30"/>
        <v>0</v>
      </c>
      <c r="I89" s="133">
        <f t="shared" si="30"/>
        <v>-0.54599999999999982</v>
      </c>
      <c r="J89" s="133">
        <f t="shared" si="30"/>
        <v>7.5399999999999995E-2</v>
      </c>
      <c r="K89" s="133">
        <f t="shared" si="30"/>
        <v>0</v>
      </c>
      <c r="L89" s="133">
        <f t="shared" si="30"/>
        <v>0</v>
      </c>
    </row>
    <row r="91" spans="4:17">
      <c r="I91" s="36"/>
      <c r="J91" s="38">
        <f>J88+T28</f>
        <v>0.53659999999999997</v>
      </c>
    </row>
    <row r="92" spans="4:17">
      <c r="F92" s="72"/>
      <c r="I92" s="38"/>
    </row>
  </sheetData>
  <mergeCells count="40">
    <mergeCell ref="B2:AI3"/>
    <mergeCell ref="N67:O67"/>
    <mergeCell ref="V67:X67"/>
    <mergeCell ref="B5:B7"/>
    <mergeCell ref="B8:B56"/>
    <mergeCell ref="B57:B63"/>
    <mergeCell ref="C5:C7"/>
    <mergeCell ref="D5:D7"/>
    <mergeCell ref="E5:E7"/>
    <mergeCell ref="F5:F7"/>
    <mergeCell ref="G6:G7"/>
    <mergeCell ref="T6:T7"/>
    <mergeCell ref="U6:U7"/>
    <mergeCell ref="V6:V7"/>
    <mergeCell ref="W6:W7"/>
    <mergeCell ref="C62:E62"/>
    <mergeCell ref="C63:E63"/>
    <mergeCell ref="B64:E64"/>
    <mergeCell ref="B65:E65"/>
    <mergeCell ref="B66:E66"/>
    <mergeCell ref="AG6:AI6"/>
    <mergeCell ref="C54:E54"/>
    <mergeCell ref="C55:E55"/>
    <mergeCell ref="C56:E56"/>
    <mergeCell ref="C61:E61"/>
    <mergeCell ref="AA6:AA7"/>
    <mergeCell ref="AB6:AB7"/>
    <mergeCell ref="AC6:AC7"/>
    <mergeCell ref="AD6:AD7"/>
    <mergeCell ref="AF6:AF7"/>
    <mergeCell ref="H6:J6"/>
    <mergeCell ref="K6:M6"/>
    <mergeCell ref="N6:P6"/>
    <mergeCell ref="Q6:S6"/>
    <mergeCell ref="X6:Z6"/>
    <mergeCell ref="P4:R4"/>
    <mergeCell ref="AE4:AI4"/>
    <mergeCell ref="G5:V5"/>
    <mergeCell ref="W5:AC5"/>
    <mergeCell ref="AD5:AI5"/>
  </mergeCells>
  <phoneticPr fontId="37" type="noConversion"/>
  <printOptions horizontalCentered="1"/>
  <pageMargins left="0.39370078740157499" right="0.39370078740157499" top="0.47244094488188998" bottom="0.47244094488188998" header="0.31496062992126" footer="0.31496062992126"/>
  <pageSetup paperSize="8" scale="72" orientation="landscape" r:id="rId1"/>
  <ignoredErrors>
    <ignoredError sqref="Z55:AI56 F55:Y56 AH27:AI28 AH30:AI37 AH9:AI23 AH26:AI26 X10:AB23 X31:AB31 X9:AB9 X30:AB30 Y26:AB26 Y39:AB40 Y27:AB28 Y33:AB33 Y35:AB37 Y34 Y32:Z32 H10:V23 H26:W26 H31:V31 H39:V40 P9:V9 U27:W28 U30:V30 H33:V33 AB32 H35:V37 AA34:AB34 AF27:AF28 P27:S27 H27:N28 AE30:AF37 U34:V34 P34:R34 J34:N34 H34 T32:V32 K32:R32 H32 P30:R30 K30:N30 H30 AB53 Y53:Z53 AE9:AF23 H9:N9 P28:R28 I52:J53 L52:M53 O52:P53 R52:V53 Y52:AB52 AE52:AF53 AI52:AI53 AE39:AI40 AE26:A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"/>
  <sheetViews>
    <sheetView showZeros="0" workbookViewId="0">
      <pane ySplit="7" topLeftCell="A38" activePane="bottomLeft" state="frozen"/>
      <selection pane="bottomLeft" activeCell="AD50" sqref="AD50"/>
    </sheetView>
  </sheetViews>
  <sheetFormatPr defaultColWidth="9" defaultRowHeight="13.5"/>
  <cols>
    <col min="1" max="1" width="11.375" style="1" customWidth="1"/>
    <col min="2" max="2" width="5.125" style="1" customWidth="1"/>
    <col min="3" max="3" width="42.875" style="1" customWidth="1"/>
    <col min="4" max="4" width="4.125" style="1" customWidth="1"/>
    <col min="5" max="5" width="7.875" style="1" customWidth="1"/>
    <col min="6" max="6" width="6.875" style="1" customWidth="1"/>
    <col min="7" max="7" width="7.75" style="1" customWidth="1"/>
    <col min="8" max="33" width="6.875" style="1" customWidth="1"/>
    <col min="34" max="16384" width="9" style="1"/>
  </cols>
  <sheetData>
    <row r="1" spans="1:34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13.5" customHeight="1">
      <c r="B2" s="152" t="s">
        <v>120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25"/>
    </row>
    <row r="3" spans="1:34" ht="13.5" customHeight="1">
      <c r="A3" s="37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25"/>
    </row>
    <row r="4" spans="1:34" ht="27.75" customHeight="1">
      <c r="B4" s="7" t="s">
        <v>121</v>
      </c>
      <c r="C4" s="8"/>
      <c r="D4" s="8"/>
      <c r="E4" s="8"/>
      <c r="F4" s="8"/>
      <c r="G4" s="8"/>
      <c r="H4" s="9"/>
      <c r="I4" s="9"/>
      <c r="J4" s="9"/>
      <c r="K4" s="9"/>
      <c r="L4" s="9"/>
      <c r="M4" s="21"/>
      <c r="N4" s="21"/>
      <c r="O4" s="153" t="s">
        <v>122</v>
      </c>
      <c r="P4" s="153"/>
      <c r="Q4" s="153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135" t="s">
        <v>3</v>
      </c>
      <c r="AD4" s="135"/>
      <c r="AE4" s="135"/>
      <c r="AF4" s="135"/>
      <c r="AG4" s="135"/>
      <c r="AH4" s="21"/>
    </row>
    <row r="5" spans="1:34" ht="24.75" customHeight="1">
      <c r="A5" s="37"/>
      <c r="B5" s="143" t="s">
        <v>5</v>
      </c>
      <c r="C5" s="141" t="s">
        <v>6</v>
      </c>
      <c r="D5" s="141" t="s">
        <v>7</v>
      </c>
      <c r="E5" s="141" t="s">
        <v>8</v>
      </c>
      <c r="F5" s="136" t="s">
        <v>9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 t="s">
        <v>10</v>
      </c>
      <c r="W5" s="136"/>
      <c r="X5" s="136"/>
      <c r="Y5" s="136"/>
      <c r="Z5" s="136"/>
      <c r="AA5" s="136"/>
      <c r="AB5" s="140" t="s">
        <v>11</v>
      </c>
      <c r="AC5" s="140"/>
      <c r="AD5" s="140"/>
      <c r="AE5" s="140"/>
      <c r="AF5" s="140"/>
      <c r="AG5" s="140"/>
      <c r="AH5" s="26"/>
    </row>
    <row r="6" spans="1:34" ht="24.75" customHeight="1">
      <c r="B6" s="143"/>
      <c r="C6" s="141"/>
      <c r="D6" s="141"/>
      <c r="E6" s="141"/>
      <c r="F6" s="141" t="s">
        <v>12</v>
      </c>
      <c r="G6" s="141" t="s">
        <v>13</v>
      </c>
      <c r="H6" s="141"/>
      <c r="I6" s="141"/>
      <c r="J6" s="141" t="s">
        <v>14</v>
      </c>
      <c r="K6" s="141"/>
      <c r="L6" s="141"/>
      <c r="M6" s="141" t="s">
        <v>15</v>
      </c>
      <c r="N6" s="141"/>
      <c r="O6" s="141"/>
      <c r="P6" s="141" t="s">
        <v>16</v>
      </c>
      <c r="Q6" s="141"/>
      <c r="R6" s="141"/>
      <c r="S6" s="141" t="s">
        <v>17</v>
      </c>
      <c r="T6" s="141" t="s">
        <v>18</v>
      </c>
      <c r="U6" s="141" t="s">
        <v>19</v>
      </c>
      <c r="V6" s="141" t="s">
        <v>12</v>
      </c>
      <c r="W6" s="141" t="s">
        <v>20</v>
      </c>
      <c r="X6" s="141"/>
      <c r="Y6" s="141"/>
      <c r="Z6" s="141" t="s">
        <v>21</v>
      </c>
      <c r="AA6" s="141" t="s">
        <v>22</v>
      </c>
      <c r="AB6" s="142" t="s">
        <v>12</v>
      </c>
      <c r="AC6" s="24" t="s">
        <v>24</v>
      </c>
      <c r="AD6" s="142" t="s">
        <v>25</v>
      </c>
      <c r="AE6" s="142" t="s">
        <v>16</v>
      </c>
      <c r="AF6" s="142"/>
      <c r="AG6" s="142"/>
      <c r="AH6" s="4"/>
    </row>
    <row r="7" spans="1:34" ht="24.75" customHeight="1">
      <c r="B7" s="143"/>
      <c r="C7" s="141"/>
      <c r="D7" s="141"/>
      <c r="E7" s="141"/>
      <c r="F7" s="141"/>
      <c r="G7" s="12" t="s">
        <v>26</v>
      </c>
      <c r="H7" s="12" t="s">
        <v>27</v>
      </c>
      <c r="I7" s="12" t="s">
        <v>28</v>
      </c>
      <c r="J7" s="12" t="s">
        <v>26</v>
      </c>
      <c r="K7" s="12" t="s">
        <v>29</v>
      </c>
      <c r="L7" s="12" t="s">
        <v>30</v>
      </c>
      <c r="M7" s="12" t="s">
        <v>26</v>
      </c>
      <c r="N7" s="12" t="s">
        <v>31</v>
      </c>
      <c r="O7" s="12" t="s">
        <v>32</v>
      </c>
      <c r="P7" s="12" t="s">
        <v>26</v>
      </c>
      <c r="Q7" s="12" t="s">
        <v>33</v>
      </c>
      <c r="R7" s="12" t="s">
        <v>34</v>
      </c>
      <c r="S7" s="141"/>
      <c r="T7" s="141"/>
      <c r="U7" s="141"/>
      <c r="V7" s="141"/>
      <c r="W7" s="12" t="s">
        <v>26</v>
      </c>
      <c r="X7" s="12" t="s">
        <v>35</v>
      </c>
      <c r="Y7" s="12" t="s">
        <v>36</v>
      </c>
      <c r="Z7" s="141"/>
      <c r="AA7" s="141"/>
      <c r="AB7" s="142"/>
      <c r="AC7" s="24" t="s">
        <v>37</v>
      </c>
      <c r="AD7" s="142"/>
      <c r="AE7" s="24" t="s">
        <v>26</v>
      </c>
      <c r="AF7" s="24" t="s">
        <v>38</v>
      </c>
      <c r="AG7" s="24" t="s">
        <v>39</v>
      </c>
      <c r="AH7" s="4"/>
    </row>
    <row r="8" spans="1:34" s="44" customFormat="1">
      <c r="A8" s="49" t="s">
        <v>123</v>
      </c>
      <c r="B8" s="50">
        <v>1</v>
      </c>
      <c r="C8" s="51" t="s">
        <v>41</v>
      </c>
      <c r="D8" s="52" t="s">
        <v>42</v>
      </c>
      <c r="E8" s="53">
        <f>F8+V8+AB8</f>
        <v>1.5507000000000002</v>
      </c>
      <c r="F8" s="53">
        <f>G8+J8+M8+P8+S8+T8+U8</f>
        <v>1.5507000000000002</v>
      </c>
      <c r="G8" s="53">
        <f>H8+I8</f>
        <v>1.5226000000000002</v>
      </c>
      <c r="H8" s="53">
        <v>0.74650000000000005</v>
      </c>
      <c r="I8" s="53">
        <v>0.77610000000000001</v>
      </c>
      <c r="J8" s="53">
        <f>K8+L8</f>
        <v>0</v>
      </c>
      <c r="K8" s="53">
        <v>0</v>
      </c>
      <c r="L8" s="53">
        <v>0</v>
      </c>
      <c r="M8" s="53">
        <f>N8+O8</f>
        <v>2.81E-2</v>
      </c>
      <c r="N8" s="53">
        <v>2.81E-2</v>
      </c>
      <c r="O8" s="53"/>
      <c r="P8" s="53">
        <f>Q8+R8</f>
        <v>0</v>
      </c>
      <c r="Q8" s="53">
        <v>0</v>
      </c>
      <c r="R8" s="53">
        <v>0</v>
      </c>
      <c r="S8" s="53"/>
      <c r="T8" s="53">
        <v>0</v>
      </c>
      <c r="U8" s="53"/>
      <c r="V8" s="53">
        <f>W8+Z8+AA8</f>
        <v>0</v>
      </c>
      <c r="W8" s="53">
        <f>X8+Y8</f>
        <v>0</v>
      </c>
      <c r="X8" s="53">
        <v>0</v>
      </c>
      <c r="Y8" s="53">
        <v>0</v>
      </c>
      <c r="Z8" s="53">
        <v>0</v>
      </c>
      <c r="AA8" s="53">
        <v>0</v>
      </c>
      <c r="AB8" s="53">
        <f>AC8+AD8+AE8</f>
        <v>0</v>
      </c>
      <c r="AC8" s="53">
        <v>0</v>
      </c>
      <c r="AD8" s="92">
        <v>0</v>
      </c>
      <c r="AE8" s="92">
        <f>AF8+AG8</f>
        <v>0</v>
      </c>
      <c r="AF8" s="92">
        <v>0</v>
      </c>
      <c r="AG8" s="92">
        <v>0</v>
      </c>
      <c r="AH8" s="102"/>
    </row>
    <row r="9" spans="1:34" ht="23.25" customHeight="1">
      <c r="A9" s="54"/>
      <c r="B9" s="11">
        <v>2</v>
      </c>
      <c r="C9" s="55" t="s">
        <v>43</v>
      </c>
      <c r="D9" s="13" t="s">
        <v>42</v>
      </c>
      <c r="E9" s="10">
        <f t="shared" ref="E9:E45" si="0">F9+V9+AB9</f>
        <v>0.30030000000000001</v>
      </c>
      <c r="F9" s="10">
        <f t="shared" ref="F9:F45" si="1">G9+J9+M9+P9+S9+T9+U9</f>
        <v>0.30030000000000001</v>
      </c>
      <c r="G9" s="10">
        <f t="shared" ref="G9:G45" si="2">H9+I9</f>
        <v>0.1366</v>
      </c>
      <c r="H9" s="10"/>
      <c r="I9" s="10">
        <v>0.1366</v>
      </c>
      <c r="J9" s="10">
        <f t="shared" ref="J9:J45" si="3">K9+L9</f>
        <v>0</v>
      </c>
      <c r="K9" s="12"/>
      <c r="L9" s="10"/>
      <c r="M9" s="10">
        <f t="shared" ref="M9:M45" si="4">N9+O9</f>
        <v>0.1113</v>
      </c>
      <c r="N9" s="10">
        <v>0.1113</v>
      </c>
      <c r="O9" s="10"/>
      <c r="P9" s="10">
        <f t="shared" ref="P9:P45" si="5">Q9+R9</f>
        <v>3.2800000000000003E-2</v>
      </c>
      <c r="Q9" s="10">
        <v>3.2800000000000003E-2</v>
      </c>
      <c r="R9" s="10"/>
      <c r="S9" s="10">
        <v>1.9599999999999999E-2</v>
      </c>
      <c r="T9" s="10"/>
      <c r="U9" s="10"/>
      <c r="V9" s="10">
        <f t="shared" ref="V9:V45" si="6">W9+Z9+AA9</f>
        <v>0</v>
      </c>
      <c r="W9" s="10">
        <f t="shared" ref="W9:W45" si="7">X9+Y9</f>
        <v>0</v>
      </c>
      <c r="X9" s="12"/>
      <c r="Y9" s="10"/>
      <c r="Z9" s="10"/>
      <c r="AA9" s="10"/>
      <c r="AB9" s="10">
        <f t="shared" ref="AB9:AB45" si="8">AC9+AD9+AE9</f>
        <v>0</v>
      </c>
      <c r="AC9" s="10"/>
      <c r="AD9" s="93"/>
      <c r="AE9" s="93">
        <f t="shared" ref="AE9:AE45" si="9">AF9+AG9</f>
        <v>0</v>
      </c>
      <c r="AF9" s="94"/>
      <c r="AG9" s="93"/>
      <c r="AH9" s="4"/>
    </row>
    <row r="10" spans="1:34" ht="23.25" customHeight="1">
      <c r="A10" s="56"/>
      <c r="B10" s="11">
        <v>3</v>
      </c>
      <c r="C10" s="55" t="s">
        <v>44</v>
      </c>
      <c r="D10" s="13" t="s">
        <v>42</v>
      </c>
      <c r="E10" s="10">
        <f t="shared" si="0"/>
        <v>0.93700000000000006</v>
      </c>
      <c r="F10" s="10">
        <f t="shared" si="1"/>
        <v>0.93700000000000006</v>
      </c>
      <c r="G10" s="10">
        <f t="shared" si="2"/>
        <v>0</v>
      </c>
      <c r="H10" s="10"/>
      <c r="I10" s="10"/>
      <c r="J10" s="10">
        <f t="shared" si="3"/>
        <v>0</v>
      </c>
      <c r="K10" s="12"/>
      <c r="L10" s="10"/>
      <c r="M10" s="10">
        <f t="shared" si="4"/>
        <v>0.93700000000000006</v>
      </c>
      <c r="N10" s="10">
        <v>0.93700000000000006</v>
      </c>
      <c r="O10" s="10"/>
      <c r="P10" s="10">
        <f t="shared" si="5"/>
        <v>0</v>
      </c>
      <c r="Q10" s="10"/>
      <c r="R10" s="10"/>
      <c r="S10" s="10"/>
      <c r="T10" s="10"/>
      <c r="U10" s="10"/>
      <c r="V10" s="10">
        <f t="shared" si="6"/>
        <v>0</v>
      </c>
      <c r="W10" s="10">
        <f t="shared" si="7"/>
        <v>0</v>
      </c>
      <c r="X10" s="12"/>
      <c r="Y10" s="10"/>
      <c r="Z10" s="10"/>
      <c r="AA10" s="10"/>
      <c r="AB10" s="10">
        <f t="shared" si="8"/>
        <v>0</v>
      </c>
      <c r="AC10" s="10"/>
      <c r="AD10" s="93"/>
      <c r="AE10" s="93">
        <f t="shared" si="9"/>
        <v>0</v>
      </c>
      <c r="AF10" s="94"/>
      <c r="AG10" s="93"/>
      <c r="AH10" s="4"/>
    </row>
    <row r="11" spans="1:34" ht="23.25" customHeight="1">
      <c r="A11" s="56"/>
      <c r="B11" s="11">
        <v>4</v>
      </c>
      <c r="C11" s="55" t="s">
        <v>45</v>
      </c>
      <c r="D11" s="13" t="s">
        <v>42</v>
      </c>
      <c r="E11" s="10">
        <f t="shared" si="0"/>
        <v>0.93700000000000006</v>
      </c>
      <c r="F11" s="10">
        <f t="shared" si="1"/>
        <v>0.93700000000000006</v>
      </c>
      <c r="G11" s="10">
        <f t="shared" si="2"/>
        <v>9.7600000000000006E-2</v>
      </c>
      <c r="H11" s="10">
        <v>9.7600000000000006E-2</v>
      </c>
      <c r="I11" s="10"/>
      <c r="J11" s="10">
        <f t="shared" si="3"/>
        <v>0</v>
      </c>
      <c r="K11" s="12"/>
      <c r="L11" s="10"/>
      <c r="M11" s="10">
        <f t="shared" si="4"/>
        <v>0.83940000000000003</v>
      </c>
      <c r="N11" s="10">
        <v>0.83940000000000003</v>
      </c>
      <c r="O11" s="10"/>
      <c r="P11" s="10">
        <f t="shared" si="5"/>
        <v>0</v>
      </c>
      <c r="Q11" s="10"/>
      <c r="R11" s="10"/>
      <c r="S11" s="10"/>
      <c r="T11" s="10"/>
      <c r="U11" s="10"/>
      <c r="V11" s="10">
        <f t="shared" si="6"/>
        <v>0</v>
      </c>
      <c r="W11" s="10">
        <f t="shared" si="7"/>
        <v>0</v>
      </c>
      <c r="X11" s="12"/>
      <c r="Y11" s="10"/>
      <c r="Z11" s="10"/>
      <c r="AA11" s="10"/>
      <c r="AB11" s="10">
        <f t="shared" si="8"/>
        <v>0</v>
      </c>
      <c r="AC11" s="10"/>
      <c r="AD11" s="93"/>
      <c r="AE11" s="93">
        <f t="shared" si="9"/>
        <v>0</v>
      </c>
      <c r="AF11" s="94"/>
      <c r="AG11" s="93"/>
      <c r="AH11" s="4"/>
    </row>
    <row r="12" spans="1:34" ht="23.25" customHeight="1">
      <c r="A12" s="56"/>
      <c r="B12" s="11">
        <v>5</v>
      </c>
      <c r="C12" s="55" t="s">
        <v>46</v>
      </c>
      <c r="D12" s="13" t="s">
        <v>42</v>
      </c>
      <c r="E12" s="10">
        <f t="shared" si="0"/>
        <v>0.93699999999999994</v>
      </c>
      <c r="F12" s="10">
        <f t="shared" si="1"/>
        <v>0.93699999999999994</v>
      </c>
      <c r="G12" s="10">
        <f t="shared" si="2"/>
        <v>0.92759999999999998</v>
      </c>
      <c r="H12" s="10">
        <v>0.92759999999999998</v>
      </c>
      <c r="I12" s="10"/>
      <c r="J12" s="10">
        <f t="shared" si="3"/>
        <v>0</v>
      </c>
      <c r="K12" s="12"/>
      <c r="L12" s="10"/>
      <c r="M12" s="10">
        <f t="shared" si="4"/>
        <v>0</v>
      </c>
      <c r="N12" s="10"/>
      <c r="O12" s="10"/>
      <c r="P12" s="10">
        <f t="shared" si="5"/>
        <v>9.4000000000000004E-3</v>
      </c>
      <c r="Q12" s="10"/>
      <c r="R12" s="10">
        <v>9.4000000000000004E-3</v>
      </c>
      <c r="S12" s="10"/>
      <c r="T12" s="10"/>
      <c r="U12" s="10"/>
      <c r="V12" s="10">
        <f t="shared" si="6"/>
        <v>0</v>
      </c>
      <c r="W12" s="10">
        <f t="shared" si="7"/>
        <v>0</v>
      </c>
      <c r="X12" s="12"/>
      <c r="Y12" s="10"/>
      <c r="Z12" s="10"/>
      <c r="AA12" s="10"/>
      <c r="AB12" s="10">
        <f t="shared" si="8"/>
        <v>0</v>
      </c>
      <c r="AC12" s="10"/>
      <c r="AD12" s="93"/>
      <c r="AE12" s="93">
        <f t="shared" si="9"/>
        <v>0</v>
      </c>
      <c r="AF12" s="94"/>
      <c r="AG12" s="93"/>
      <c r="AH12" s="4"/>
    </row>
    <row r="13" spans="1:34" ht="23.25" customHeight="1">
      <c r="A13" s="56"/>
      <c r="B13" s="11">
        <v>6</v>
      </c>
      <c r="C13" s="55" t="s">
        <v>47</v>
      </c>
      <c r="D13" s="13" t="s">
        <v>42</v>
      </c>
      <c r="E13" s="10">
        <f t="shared" si="0"/>
        <v>0.93699999999999994</v>
      </c>
      <c r="F13" s="10">
        <f t="shared" si="1"/>
        <v>0.93699999999999994</v>
      </c>
      <c r="G13" s="10">
        <f t="shared" si="2"/>
        <v>0.92569999999999997</v>
      </c>
      <c r="H13" s="10">
        <v>0.92569999999999997</v>
      </c>
      <c r="I13" s="10"/>
      <c r="J13" s="10">
        <f t="shared" si="3"/>
        <v>0</v>
      </c>
      <c r="K13" s="12"/>
      <c r="L13" s="10"/>
      <c r="M13" s="10">
        <f t="shared" si="4"/>
        <v>0</v>
      </c>
      <c r="N13" s="10"/>
      <c r="O13" s="10"/>
      <c r="P13" s="10">
        <f t="shared" si="5"/>
        <v>1.1299999999999999E-2</v>
      </c>
      <c r="Q13" s="10"/>
      <c r="R13" s="10">
        <v>1.1299999999999999E-2</v>
      </c>
      <c r="S13" s="10"/>
      <c r="T13" s="10"/>
      <c r="U13" s="10"/>
      <c r="V13" s="10">
        <f t="shared" si="6"/>
        <v>0</v>
      </c>
      <c r="W13" s="10">
        <f t="shared" si="7"/>
        <v>0</v>
      </c>
      <c r="X13" s="12"/>
      <c r="Y13" s="10"/>
      <c r="Z13" s="10"/>
      <c r="AA13" s="10"/>
      <c r="AB13" s="10">
        <f t="shared" si="8"/>
        <v>0</v>
      </c>
      <c r="AC13" s="10"/>
      <c r="AD13" s="93"/>
      <c r="AE13" s="93">
        <f t="shared" si="9"/>
        <v>0</v>
      </c>
      <c r="AF13" s="94"/>
      <c r="AG13" s="93"/>
      <c r="AH13" s="4"/>
    </row>
    <row r="14" spans="1:34" ht="23.25" customHeight="1">
      <c r="A14" s="56"/>
      <c r="B14" s="11">
        <v>7</v>
      </c>
      <c r="C14" s="55" t="s">
        <v>48</v>
      </c>
      <c r="D14" s="13" t="s">
        <v>42</v>
      </c>
      <c r="E14" s="10">
        <f t="shared" si="0"/>
        <v>0.93699999999999994</v>
      </c>
      <c r="F14" s="10">
        <f t="shared" si="1"/>
        <v>0.93699999999999994</v>
      </c>
      <c r="G14" s="10">
        <f t="shared" si="2"/>
        <v>0.92569999999999997</v>
      </c>
      <c r="H14" s="10">
        <v>0.92569999999999997</v>
      </c>
      <c r="I14" s="10"/>
      <c r="J14" s="10">
        <f t="shared" si="3"/>
        <v>0</v>
      </c>
      <c r="K14" s="12"/>
      <c r="L14" s="10"/>
      <c r="M14" s="10">
        <f t="shared" si="4"/>
        <v>0</v>
      </c>
      <c r="N14" s="10"/>
      <c r="O14" s="10"/>
      <c r="P14" s="10">
        <f t="shared" si="5"/>
        <v>1.1299999999999999E-2</v>
      </c>
      <c r="Q14" s="10"/>
      <c r="R14" s="10">
        <v>1.1299999999999999E-2</v>
      </c>
      <c r="S14" s="10"/>
      <c r="T14" s="10"/>
      <c r="U14" s="10"/>
      <c r="V14" s="10">
        <f t="shared" si="6"/>
        <v>0</v>
      </c>
      <c r="W14" s="10">
        <f t="shared" si="7"/>
        <v>0</v>
      </c>
      <c r="X14" s="12"/>
      <c r="Y14" s="10"/>
      <c r="Z14" s="10"/>
      <c r="AA14" s="10"/>
      <c r="AB14" s="10">
        <f t="shared" si="8"/>
        <v>0</v>
      </c>
      <c r="AC14" s="10"/>
      <c r="AD14" s="93"/>
      <c r="AE14" s="93">
        <f t="shared" si="9"/>
        <v>0</v>
      </c>
      <c r="AF14" s="94"/>
      <c r="AG14" s="93"/>
      <c r="AH14" s="4"/>
    </row>
    <row r="15" spans="1:34" ht="23.25" customHeight="1">
      <c r="A15" s="56"/>
      <c r="B15" s="11">
        <v>8</v>
      </c>
      <c r="C15" s="55" t="s">
        <v>49</v>
      </c>
      <c r="D15" s="13" t="s">
        <v>42</v>
      </c>
      <c r="E15" s="10">
        <f t="shared" si="0"/>
        <v>0.93699999999999994</v>
      </c>
      <c r="F15" s="10">
        <f t="shared" si="1"/>
        <v>0.93699999999999994</v>
      </c>
      <c r="G15" s="10">
        <f t="shared" si="2"/>
        <v>0.91739999999999999</v>
      </c>
      <c r="H15" s="10">
        <v>0.91739999999999999</v>
      </c>
      <c r="I15" s="10"/>
      <c r="J15" s="10">
        <f t="shared" si="3"/>
        <v>0</v>
      </c>
      <c r="K15" s="12"/>
      <c r="L15" s="10"/>
      <c r="M15" s="10">
        <f t="shared" si="4"/>
        <v>0</v>
      </c>
      <c r="N15" s="10"/>
      <c r="O15" s="10"/>
      <c r="P15" s="10">
        <f t="shared" si="5"/>
        <v>0</v>
      </c>
      <c r="Q15" s="10"/>
      <c r="R15" s="10"/>
      <c r="S15" s="10">
        <v>1.9599999999999999E-2</v>
      </c>
      <c r="T15" s="10"/>
      <c r="U15" s="10"/>
      <c r="V15" s="10">
        <f t="shared" si="6"/>
        <v>0</v>
      </c>
      <c r="W15" s="10">
        <f t="shared" si="7"/>
        <v>0</v>
      </c>
      <c r="X15" s="12"/>
      <c r="Y15" s="10"/>
      <c r="Z15" s="10"/>
      <c r="AA15" s="10"/>
      <c r="AB15" s="10">
        <f t="shared" si="8"/>
        <v>0</v>
      </c>
      <c r="AC15" s="10"/>
      <c r="AD15" s="93"/>
      <c r="AE15" s="93">
        <f t="shared" si="9"/>
        <v>0</v>
      </c>
      <c r="AF15" s="94"/>
      <c r="AG15" s="93"/>
      <c r="AH15" s="4"/>
    </row>
    <row r="16" spans="1:34" ht="23.25" customHeight="1">
      <c r="A16" s="54"/>
      <c r="B16" s="11">
        <v>9</v>
      </c>
      <c r="C16" s="55" t="s">
        <v>50</v>
      </c>
      <c r="D16" s="13" t="s">
        <v>42</v>
      </c>
      <c r="E16" s="10">
        <f t="shared" si="0"/>
        <v>0.94529999999999992</v>
      </c>
      <c r="F16" s="10">
        <f t="shared" si="1"/>
        <v>0.94529999999999992</v>
      </c>
      <c r="G16" s="10">
        <f t="shared" si="2"/>
        <v>0.31919999999999998</v>
      </c>
      <c r="H16" s="10">
        <v>0.31909999999999999</v>
      </c>
      <c r="I16" s="10">
        <v>1E-4</v>
      </c>
      <c r="J16" s="10">
        <f t="shared" si="3"/>
        <v>0</v>
      </c>
      <c r="K16" s="10"/>
      <c r="L16" s="10"/>
      <c r="M16" s="10">
        <f t="shared" si="4"/>
        <v>0.58260000000000001</v>
      </c>
      <c r="N16" s="10">
        <v>0.58260000000000001</v>
      </c>
      <c r="O16" s="10"/>
      <c r="P16" s="10">
        <f t="shared" si="5"/>
        <v>0</v>
      </c>
      <c r="Q16" s="10"/>
      <c r="R16" s="10"/>
      <c r="S16" s="10">
        <v>4.3499999999999997E-2</v>
      </c>
      <c r="T16" s="10"/>
      <c r="U16" s="10"/>
      <c r="V16" s="10">
        <f t="shared" si="6"/>
        <v>0</v>
      </c>
      <c r="W16" s="10">
        <f t="shared" si="7"/>
        <v>0</v>
      </c>
      <c r="X16" s="10"/>
      <c r="Y16" s="10"/>
      <c r="Z16" s="10"/>
      <c r="AA16" s="10"/>
      <c r="AB16" s="10">
        <f t="shared" si="8"/>
        <v>0</v>
      </c>
      <c r="AC16" s="10"/>
      <c r="AD16" s="93"/>
      <c r="AE16" s="93">
        <f t="shared" si="9"/>
        <v>0</v>
      </c>
      <c r="AF16" s="94"/>
      <c r="AG16" s="93"/>
      <c r="AH16" s="4"/>
    </row>
    <row r="17" spans="1:34" ht="23.25" customHeight="1">
      <c r="A17" s="54"/>
      <c r="B17" s="11">
        <v>10</v>
      </c>
      <c r="C17" s="55" t="s">
        <v>51</v>
      </c>
      <c r="D17" s="13" t="s">
        <v>42</v>
      </c>
      <c r="E17" s="10">
        <f t="shared" si="0"/>
        <v>0.1174</v>
      </c>
      <c r="F17" s="10">
        <f t="shared" si="1"/>
        <v>0.1174</v>
      </c>
      <c r="G17" s="10">
        <f t="shared" si="2"/>
        <v>0.1174</v>
      </c>
      <c r="H17" s="10">
        <v>0.1174</v>
      </c>
      <c r="I17" s="10"/>
      <c r="J17" s="10">
        <f t="shared" si="3"/>
        <v>0</v>
      </c>
      <c r="K17" s="12"/>
      <c r="L17" s="10"/>
      <c r="M17" s="10">
        <f t="shared" si="4"/>
        <v>0</v>
      </c>
      <c r="N17" s="10"/>
      <c r="O17" s="10"/>
      <c r="P17" s="10">
        <f t="shared" si="5"/>
        <v>0</v>
      </c>
      <c r="Q17" s="10"/>
      <c r="R17" s="10"/>
      <c r="S17" s="10"/>
      <c r="T17" s="10"/>
      <c r="U17" s="10"/>
      <c r="V17" s="10">
        <f t="shared" si="6"/>
        <v>0</v>
      </c>
      <c r="W17" s="10">
        <f t="shared" si="7"/>
        <v>0</v>
      </c>
      <c r="X17" s="12"/>
      <c r="Y17" s="10"/>
      <c r="Z17" s="10"/>
      <c r="AA17" s="10"/>
      <c r="AB17" s="10">
        <f t="shared" si="8"/>
        <v>0</v>
      </c>
      <c r="AC17" s="10"/>
      <c r="AD17" s="93"/>
      <c r="AE17" s="93">
        <f t="shared" si="9"/>
        <v>0</v>
      </c>
      <c r="AF17" s="94"/>
      <c r="AG17" s="93"/>
      <c r="AH17" s="4"/>
    </row>
    <row r="18" spans="1:34" ht="23.25" customHeight="1">
      <c r="A18" s="54"/>
      <c r="B18" s="11">
        <v>11</v>
      </c>
      <c r="C18" s="55" t="s">
        <v>52</v>
      </c>
      <c r="D18" s="13" t="s">
        <v>42</v>
      </c>
      <c r="E18" s="10">
        <f t="shared" si="0"/>
        <v>2.7904</v>
      </c>
      <c r="F18" s="10">
        <f t="shared" si="1"/>
        <v>2.7904</v>
      </c>
      <c r="G18" s="10">
        <f t="shared" si="2"/>
        <v>2.7904</v>
      </c>
      <c r="H18" s="10">
        <v>0.85</v>
      </c>
      <c r="I18" s="10">
        <v>1.9403999999999999</v>
      </c>
      <c r="J18" s="10">
        <f t="shared" si="3"/>
        <v>0</v>
      </c>
      <c r="K18" s="12"/>
      <c r="L18" s="10"/>
      <c r="M18" s="10">
        <f t="shared" si="4"/>
        <v>0</v>
      </c>
      <c r="N18" s="10"/>
      <c r="O18" s="10"/>
      <c r="P18" s="10">
        <f t="shared" si="5"/>
        <v>0</v>
      </c>
      <c r="Q18" s="10"/>
      <c r="R18" s="10"/>
      <c r="S18" s="10"/>
      <c r="T18" s="10"/>
      <c r="U18" s="10"/>
      <c r="V18" s="10">
        <f t="shared" si="6"/>
        <v>0</v>
      </c>
      <c r="W18" s="10">
        <f t="shared" si="7"/>
        <v>0</v>
      </c>
      <c r="X18" s="12"/>
      <c r="Y18" s="10"/>
      <c r="Z18" s="10"/>
      <c r="AA18" s="10"/>
      <c r="AB18" s="10">
        <f t="shared" si="8"/>
        <v>0</v>
      </c>
      <c r="AC18" s="10"/>
      <c r="AD18" s="93"/>
      <c r="AE18" s="93">
        <f t="shared" si="9"/>
        <v>0</v>
      </c>
      <c r="AF18" s="94"/>
      <c r="AG18" s="93"/>
    </row>
    <row r="19" spans="1:34" ht="23.25" customHeight="1">
      <c r="A19" s="54"/>
      <c r="B19" s="11">
        <v>12</v>
      </c>
      <c r="C19" s="55" t="s">
        <v>53</v>
      </c>
      <c r="D19" s="13" t="s">
        <v>42</v>
      </c>
      <c r="E19" s="10">
        <f t="shared" si="0"/>
        <v>0.98529999999999995</v>
      </c>
      <c r="F19" s="10">
        <f t="shared" si="1"/>
        <v>0.98399999999999999</v>
      </c>
      <c r="G19" s="10">
        <f t="shared" si="2"/>
        <v>0.63870000000000005</v>
      </c>
      <c r="H19" s="10"/>
      <c r="I19" s="10">
        <v>0.63870000000000005</v>
      </c>
      <c r="J19" s="10">
        <f t="shared" si="3"/>
        <v>0</v>
      </c>
      <c r="K19" s="12"/>
      <c r="L19" s="10"/>
      <c r="M19" s="10">
        <f t="shared" si="4"/>
        <v>0.3453</v>
      </c>
      <c r="N19" s="10">
        <v>0.3453</v>
      </c>
      <c r="O19" s="10"/>
      <c r="P19" s="10">
        <f t="shared" si="5"/>
        <v>0</v>
      </c>
      <c r="Q19" s="10"/>
      <c r="R19" s="10"/>
      <c r="S19" s="10"/>
      <c r="T19" s="10"/>
      <c r="U19" s="10"/>
      <c r="V19" s="10">
        <f t="shared" si="6"/>
        <v>0</v>
      </c>
      <c r="W19" s="10">
        <f t="shared" si="7"/>
        <v>0</v>
      </c>
      <c r="X19" s="12"/>
      <c r="Y19" s="10"/>
      <c r="Z19" s="10"/>
      <c r="AA19" s="10"/>
      <c r="AB19" s="10">
        <f t="shared" si="8"/>
        <v>1.2999999999999999E-3</v>
      </c>
      <c r="AC19" s="10">
        <v>1.2999999999999999E-3</v>
      </c>
      <c r="AD19" s="93"/>
      <c r="AE19" s="93">
        <f t="shared" si="9"/>
        <v>0</v>
      </c>
      <c r="AF19" s="94"/>
      <c r="AG19" s="93"/>
    </row>
    <row r="20" spans="1:34" s="45" customFormat="1" ht="23.25" customHeight="1">
      <c r="A20" s="54"/>
      <c r="B20" s="11">
        <v>13</v>
      </c>
      <c r="C20" s="55" t="s">
        <v>54</v>
      </c>
      <c r="D20" s="13" t="s">
        <v>42</v>
      </c>
      <c r="E20" s="10">
        <f t="shared" si="0"/>
        <v>5.7462000000000009</v>
      </c>
      <c r="F20" s="10">
        <f t="shared" si="1"/>
        <v>5.3990000000000009</v>
      </c>
      <c r="G20" s="10">
        <f t="shared" si="2"/>
        <v>2.9572000000000003</v>
      </c>
      <c r="H20" s="10">
        <v>1.2464</v>
      </c>
      <c r="I20" s="10">
        <v>1.7108000000000001</v>
      </c>
      <c r="J20" s="10">
        <f t="shared" si="3"/>
        <v>0</v>
      </c>
      <c r="K20" s="12"/>
      <c r="L20" s="10"/>
      <c r="M20" s="10">
        <f t="shared" si="4"/>
        <v>2.1970000000000001</v>
      </c>
      <c r="N20" s="10">
        <v>2.1970000000000001</v>
      </c>
      <c r="O20" s="10"/>
      <c r="P20" s="10">
        <f t="shared" si="5"/>
        <v>0.1721</v>
      </c>
      <c r="Q20" s="10">
        <v>0.1721</v>
      </c>
      <c r="R20" s="10"/>
      <c r="S20" s="10">
        <v>7.2700000000000001E-2</v>
      </c>
      <c r="T20" s="10"/>
      <c r="U20" s="10"/>
      <c r="V20" s="10">
        <f t="shared" si="6"/>
        <v>0</v>
      </c>
      <c r="W20" s="10">
        <f t="shared" si="7"/>
        <v>0</v>
      </c>
      <c r="X20" s="12"/>
      <c r="Y20" s="10"/>
      <c r="Z20" s="10"/>
      <c r="AA20" s="10"/>
      <c r="AB20" s="10">
        <f t="shared" si="8"/>
        <v>0.34720000000000001</v>
      </c>
      <c r="AC20" s="10">
        <v>0.34720000000000001</v>
      </c>
      <c r="AD20" s="93"/>
      <c r="AE20" s="93">
        <f t="shared" si="9"/>
        <v>0</v>
      </c>
      <c r="AF20" s="94"/>
      <c r="AG20" s="93"/>
      <c r="AH20" s="1"/>
    </row>
    <row r="21" spans="1:34" ht="23.25" customHeight="1">
      <c r="A21" s="54"/>
      <c r="B21" s="11">
        <v>14</v>
      </c>
      <c r="C21" s="55" t="s">
        <v>55</v>
      </c>
      <c r="D21" s="13" t="s">
        <v>42</v>
      </c>
      <c r="E21" s="10">
        <f t="shared" si="0"/>
        <v>1.8697000000000001</v>
      </c>
      <c r="F21" s="10">
        <f t="shared" si="1"/>
        <v>1.8697000000000001</v>
      </c>
      <c r="G21" s="10">
        <f t="shared" si="2"/>
        <v>1.7787000000000002</v>
      </c>
      <c r="H21" s="10">
        <v>0.98170000000000002</v>
      </c>
      <c r="I21" s="10">
        <v>0.79700000000000004</v>
      </c>
      <c r="J21" s="10">
        <f t="shared" si="3"/>
        <v>0</v>
      </c>
      <c r="K21" s="12"/>
      <c r="L21" s="10"/>
      <c r="M21" s="10">
        <f t="shared" si="4"/>
        <v>7.4099999999999999E-2</v>
      </c>
      <c r="N21" s="10">
        <v>7.4099999999999999E-2</v>
      </c>
      <c r="O21" s="10"/>
      <c r="P21" s="10">
        <f t="shared" si="5"/>
        <v>0</v>
      </c>
      <c r="Q21" s="10"/>
      <c r="R21" s="10"/>
      <c r="S21" s="10">
        <v>1.6899999999999998E-2</v>
      </c>
      <c r="T21" s="10"/>
      <c r="U21" s="10"/>
      <c r="V21" s="10">
        <f t="shared" si="6"/>
        <v>0</v>
      </c>
      <c r="W21" s="10">
        <f t="shared" si="7"/>
        <v>0</v>
      </c>
      <c r="X21" s="12"/>
      <c r="Y21" s="10"/>
      <c r="Z21" s="10"/>
      <c r="AA21" s="10"/>
      <c r="AB21" s="10">
        <f t="shared" si="8"/>
        <v>0</v>
      </c>
      <c r="AC21" s="10"/>
      <c r="AD21" s="93"/>
      <c r="AE21" s="93">
        <f t="shared" si="9"/>
        <v>0</v>
      </c>
      <c r="AF21" s="94"/>
      <c r="AG21" s="93"/>
    </row>
    <row r="22" spans="1:34" ht="23.25" customHeight="1">
      <c r="A22" s="54"/>
      <c r="B22" s="11">
        <v>15</v>
      </c>
      <c r="C22" s="55" t="s">
        <v>56</v>
      </c>
      <c r="D22" s="13" t="s">
        <v>42</v>
      </c>
      <c r="E22" s="10">
        <f t="shared" si="0"/>
        <v>3.9861999999999997</v>
      </c>
      <c r="F22" s="10">
        <f t="shared" si="1"/>
        <v>3.9861999999999997</v>
      </c>
      <c r="G22" s="10">
        <f t="shared" si="2"/>
        <v>0.74299999999999999</v>
      </c>
      <c r="H22" s="10">
        <v>0.32069999999999999</v>
      </c>
      <c r="I22" s="10">
        <v>0.42230000000000001</v>
      </c>
      <c r="J22" s="10">
        <f t="shared" si="3"/>
        <v>0</v>
      </c>
      <c r="K22" s="12"/>
      <c r="L22" s="10"/>
      <c r="M22" s="10">
        <f t="shared" si="4"/>
        <v>2.8496999999999999</v>
      </c>
      <c r="N22" s="10">
        <v>2.8496999999999999</v>
      </c>
      <c r="O22" s="10"/>
      <c r="P22" s="10">
        <f t="shared" si="5"/>
        <v>0.28270000000000001</v>
      </c>
      <c r="Q22" s="10">
        <v>0.28270000000000001</v>
      </c>
      <c r="R22" s="10"/>
      <c r="S22" s="10">
        <v>0.1108</v>
      </c>
      <c r="T22" s="10"/>
      <c r="U22" s="10"/>
      <c r="V22" s="10">
        <f t="shared" si="6"/>
        <v>0</v>
      </c>
      <c r="W22" s="10">
        <f t="shared" si="7"/>
        <v>0</v>
      </c>
      <c r="X22" s="12"/>
      <c r="Y22" s="10"/>
      <c r="Z22" s="10"/>
      <c r="AA22" s="10"/>
      <c r="AB22" s="10">
        <f t="shared" si="8"/>
        <v>0</v>
      </c>
      <c r="AC22" s="10"/>
      <c r="AD22" s="93"/>
      <c r="AE22" s="93">
        <f t="shared" si="9"/>
        <v>0</v>
      </c>
      <c r="AF22" s="94"/>
      <c r="AG22" s="93"/>
    </row>
    <row r="23" spans="1:34" ht="23.25" customHeight="1">
      <c r="A23" s="54"/>
      <c r="B23" s="11">
        <v>16</v>
      </c>
      <c r="C23" s="55" t="s">
        <v>57</v>
      </c>
      <c r="D23" s="13" t="s">
        <v>42</v>
      </c>
      <c r="E23" s="10">
        <f t="shared" si="0"/>
        <v>1.5732000000000002</v>
      </c>
      <c r="F23" s="10">
        <f t="shared" si="1"/>
        <v>1.4866000000000001</v>
      </c>
      <c r="G23" s="10">
        <f t="shared" si="2"/>
        <v>0.36720000000000003</v>
      </c>
      <c r="H23" s="10">
        <v>4.2700000000000002E-2</v>
      </c>
      <c r="I23" s="10">
        <v>0.32450000000000001</v>
      </c>
      <c r="J23" s="10">
        <f t="shared" si="3"/>
        <v>0</v>
      </c>
      <c r="K23" s="12"/>
      <c r="L23" s="10"/>
      <c r="M23" s="10">
        <f t="shared" si="4"/>
        <v>0.93289999999999995</v>
      </c>
      <c r="N23" s="10">
        <v>0.93289999999999995</v>
      </c>
      <c r="O23" s="10"/>
      <c r="P23" s="10">
        <f t="shared" si="5"/>
        <v>0.1865</v>
      </c>
      <c r="Q23" s="10"/>
      <c r="R23" s="10">
        <v>0.1865</v>
      </c>
      <c r="S23" s="10"/>
      <c r="T23" s="10"/>
      <c r="U23" s="10"/>
      <c r="V23" s="10">
        <f t="shared" si="6"/>
        <v>8.6599999999999996E-2</v>
      </c>
      <c r="W23" s="10">
        <f t="shared" si="7"/>
        <v>0</v>
      </c>
      <c r="X23" s="12"/>
      <c r="Y23" s="10"/>
      <c r="Z23" s="10">
        <v>8.6599999999999996E-2</v>
      </c>
      <c r="AA23" s="10"/>
      <c r="AB23" s="10">
        <f t="shared" si="8"/>
        <v>0</v>
      </c>
      <c r="AC23" s="10"/>
      <c r="AD23" s="93"/>
      <c r="AE23" s="93">
        <f t="shared" si="9"/>
        <v>0</v>
      </c>
      <c r="AF23" s="94"/>
      <c r="AG23" s="93"/>
    </row>
    <row r="24" spans="1:34" s="46" customFormat="1">
      <c r="A24" s="57" t="s">
        <v>124</v>
      </c>
      <c r="B24" s="58">
        <v>17</v>
      </c>
      <c r="C24" s="59" t="s">
        <v>58</v>
      </c>
      <c r="D24" s="60" t="s">
        <v>42</v>
      </c>
      <c r="E24" s="53">
        <f t="shared" si="0"/>
        <v>0.29060000000000002</v>
      </c>
      <c r="F24" s="53">
        <f t="shared" si="1"/>
        <v>0.29060000000000002</v>
      </c>
      <c r="G24" s="53">
        <f t="shared" si="2"/>
        <v>0.29060000000000002</v>
      </c>
      <c r="H24" s="61">
        <v>0.29060000000000002</v>
      </c>
      <c r="I24" s="61"/>
      <c r="J24" s="53">
        <f t="shared" si="3"/>
        <v>0</v>
      </c>
      <c r="K24" s="82"/>
      <c r="L24" s="61"/>
      <c r="M24" s="53">
        <f t="shared" si="4"/>
        <v>0</v>
      </c>
      <c r="N24" s="61"/>
      <c r="O24" s="61"/>
      <c r="P24" s="53">
        <f t="shared" si="5"/>
        <v>0</v>
      </c>
      <c r="Q24" s="61"/>
      <c r="R24" s="61"/>
      <c r="S24" s="61"/>
      <c r="T24" s="61"/>
      <c r="U24" s="61"/>
      <c r="V24" s="53">
        <f t="shared" si="6"/>
        <v>0</v>
      </c>
      <c r="W24" s="53">
        <f t="shared" si="7"/>
        <v>0</v>
      </c>
      <c r="X24" s="82"/>
      <c r="Y24" s="61"/>
      <c r="Z24" s="61"/>
      <c r="AA24" s="61"/>
      <c r="AB24" s="53">
        <f t="shared" si="8"/>
        <v>0</v>
      </c>
      <c r="AC24" s="61"/>
      <c r="AD24" s="95"/>
      <c r="AE24" s="92">
        <f t="shared" si="9"/>
        <v>0</v>
      </c>
      <c r="AF24" s="96"/>
      <c r="AG24" s="95"/>
    </row>
    <row r="25" spans="1:34" s="47" customFormat="1">
      <c r="A25" s="62" t="s">
        <v>125</v>
      </c>
      <c r="B25" s="63">
        <v>18</v>
      </c>
      <c r="C25" s="64" t="s">
        <v>59</v>
      </c>
      <c r="D25" s="65" t="s">
        <v>42</v>
      </c>
      <c r="E25" s="53">
        <f t="shared" si="0"/>
        <v>1.4608999999999999</v>
      </c>
      <c r="F25" s="53">
        <f t="shared" si="1"/>
        <v>1.4606999999999999</v>
      </c>
      <c r="G25" s="53">
        <f t="shared" si="2"/>
        <v>0.34689999999999999</v>
      </c>
      <c r="H25" s="66">
        <v>0.34689999999999999</v>
      </c>
      <c r="I25" s="66"/>
      <c r="J25" s="53">
        <f t="shared" si="3"/>
        <v>0</v>
      </c>
      <c r="K25" s="83"/>
      <c r="L25" s="66"/>
      <c r="M25" s="53">
        <f t="shared" si="4"/>
        <v>1.0727</v>
      </c>
      <c r="N25" s="66">
        <v>1.0727</v>
      </c>
      <c r="O25" s="66"/>
      <c r="P25" s="53">
        <f t="shared" si="5"/>
        <v>0</v>
      </c>
      <c r="Q25" s="66"/>
      <c r="R25" s="66"/>
      <c r="S25" s="66">
        <v>4.1099999999999998E-2</v>
      </c>
      <c r="T25" s="66"/>
      <c r="U25" s="66"/>
      <c r="V25" s="53">
        <f t="shared" si="6"/>
        <v>2.0000000000000001E-4</v>
      </c>
      <c r="W25" s="53">
        <f t="shared" si="7"/>
        <v>2.0000000000000001E-4</v>
      </c>
      <c r="X25" s="83"/>
      <c r="Y25" s="66">
        <v>2.0000000000000001E-4</v>
      </c>
      <c r="Z25" s="66"/>
      <c r="AA25" s="66"/>
      <c r="AB25" s="53">
        <f t="shared" si="8"/>
        <v>0</v>
      </c>
      <c r="AC25" s="66"/>
      <c r="AD25" s="97"/>
      <c r="AE25" s="92">
        <f t="shared" si="9"/>
        <v>0</v>
      </c>
      <c r="AF25" s="98"/>
      <c r="AG25" s="97"/>
    </row>
    <row r="26" spans="1:34" ht="23.25" customHeight="1">
      <c r="A26" s="54"/>
      <c r="B26" s="11">
        <v>19</v>
      </c>
      <c r="C26" s="55" t="s">
        <v>61</v>
      </c>
      <c r="D26" s="13" t="s">
        <v>42</v>
      </c>
      <c r="E26" s="10">
        <f t="shared" si="0"/>
        <v>5.0099999999999999E-2</v>
      </c>
      <c r="F26" s="10">
        <f t="shared" si="1"/>
        <v>5.0099999999999999E-2</v>
      </c>
      <c r="G26" s="10">
        <f t="shared" si="2"/>
        <v>3.6299999999999999E-2</v>
      </c>
      <c r="H26" s="10"/>
      <c r="I26" s="10">
        <v>3.6299999999999999E-2</v>
      </c>
      <c r="J26" s="10">
        <f t="shared" si="3"/>
        <v>0</v>
      </c>
      <c r="K26" s="12"/>
      <c r="L26" s="10"/>
      <c r="M26" s="10">
        <f t="shared" si="4"/>
        <v>1.38E-2</v>
      </c>
      <c r="N26" s="10">
        <v>1.38E-2</v>
      </c>
      <c r="O26" s="10"/>
      <c r="P26" s="10">
        <f t="shared" si="5"/>
        <v>0</v>
      </c>
      <c r="Q26" s="10"/>
      <c r="R26" s="10"/>
      <c r="S26" s="10"/>
      <c r="T26" s="10"/>
      <c r="U26" s="10"/>
      <c r="V26" s="10">
        <f t="shared" si="6"/>
        <v>0</v>
      </c>
      <c r="W26" s="10">
        <f t="shared" si="7"/>
        <v>0</v>
      </c>
      <c r="X26" s="12"/>
      <c r="Y26" s="10"/>
      <c r="Z26" s="10"/>
      <c r="AA26" s="10"/>
      <c r="AB26" s="10">
        <f t="shared" si="8"/>
        <v>0</v>
      </c>
      <c r="AC26" s="10"/>
      <c r="AD26" s="93"/>
      <c r="AE26" s="93">
        <f t="shared" si="9"/>
        <v>0</v>
      </c>
      <c r="AF26" s="94"/>
      <c r="AG26" s="93"/>
    </row>
    <row r="27" spans="1:34" ht="23.25" customHeight="1">
      <c r="A27" s="54"/>
      <c r="B27" s="11">
        <v>20</v>
      </c>
      <c r="C27" s="55" t="s">
        <v>62</v>
      </c>
      <c r="D27" s="13" t="s">
        <v>42</v>
      </c>
      <c r="E27" s="10">
        <f t="shared" si="0"/>
        <v>0.45939999999999998</v>
      </c>
      <c r="F27" s="10">
        <f t="shared" si="1"/>
        <v>0.45939999999999998</v>
      </c>
      <c r="G27" s="10">
        <f t="shared" si="2"/>
        <v>0</v>
      </c>
      <c r="H27" s="10"/>
      <c r="I27" s="10"/>
      <c r="J27" s="10">
        <f t="shared" si="3"/>
        <v>0</v>
      </c>
      <c r="K27" s="12"/>
      <c r="L27" s="10"/>
      <c r="M27" s="10">
        <f t="shared" si="4"/>
        <v>0.41599999999999998</v>
      </c>
      <c r="N27" s="10">
        <v>0.41599999999999998</v>
      </c>
      <c r="O27" s="10"/>
      <c r="P27" s="10">
        <f t="shared" si="5"/>
        <v>0</v>
      </c>
      <c r="Q27" s="10"/>
      <c r="R27" s="10"/>
      <c r="S27" s="10">
        <v>4.3400000000000001E-2</v>
      </c>
      <c r="T27" s="10"/>
      <c r="U27" s="10"/>
      <c r="V27" s="10">
        <f t="shared" si="6"/>
        <v>0</v>
      </c>
      <c r="W27" s="10">
        <f t="shared" si="7"/>
        <v>0</v>
      </c>
      <c r="X27" s="12"/>
      <c r="Y27" s="10"/>
      <c r="Z27" s="10"/>
      <c r="AA27" s="10"/>
      <c r="AB27" s="10">
        <f t="shared" si="8"/>
        <v>0</v>
      </c>
      <c r="AC27" s="10"/>
      <c r="AD27" s="93"/>
      <c r="AE27" s="93">
        <f t="shared" si="9"/>
        <v>0</v>
      </c>
      <c r="AF27" s="94"/>
      <c r="AG27" s="93"/>
    </row>
    <row r="28" spans="1:34" ht="23.25" customHeight="1">
      <c r="A28" s="54"/>
      <c r="B28" s="11">
        <v>21</v>
      </c>
      <c r="C28" s="55" t="s">
        <v>64</v>
      </c>
      <c r="D28" s="13" t="s">
        <v>42</v>
      </c>
      <c r="E28" s="10">
        <f t="shared" si="0"/>
        <v>18.252800000000001</v>
      </c>
      <c r="F28" s="10">
        <f t="shared" si="1"/>
        <v>18.222300000000001</v>
      </c>
      <c r="G28" s="10">
        <f t="shared" si="2"/>
        <v>5.0056000000000003</v>
      </c>
      <c r="H28" s="10">
        <v>4.5956999999999999</v>
      </c>
      <c r="I28" s="10">
        <v>0.40989999999999999</v>
      </c>
      <c r="J28" s="10">
        <f t="shared" si="3"/>
        <v>0</v>
      </c>
      <c r="K28" s="12"/>
      <c r="L28" s="10"/>
      <c r="M28" s="10">
        <f t="shared" si="4"/>
        <v>11.8026</v>
      </c>
      <c r="N28" s="10">
        <v>11.8026</v>
      </c>
      <c r="O28" s="10"/>
      <c r="P28" s="10">
        <f t="shared" si="5"/>
        <v>0.85670000000000002</v>
      </c>
      <c r="Q28" s="10"/>
      <c r="R28" s="10">
        <v>0.85670000000000002</v>
      </c>
      <c r="S28" s="10">
        <v>0.53369999999999995</v>
      </c>
      <c r="T28" s="10">
        <v>2.3699999999999999E-2</v>
      </c>
      <c r="U28" s="10"/>
      <c r="V28" s="10">
        <f t="shared" si="6"/>
        <v>3.0499999999999999E-2</v>
      </c>
      <c r="W28" s="10">
        <f t="shared" si="7"/>
        <v>0</v>
      </c>
      <c r="X28" s="12"/>
      <c r="Y28" s="10"/>
      <c r="Z28" s="10">
        <v>2.4199999999999999E-2</v>
      </c>
      <c r="AA28" s="10">
        <v>6.3E-3</v>
      </c>
      <c r="AB28" s="10">
        <f t="shared" si="8"/>
        <v>0</v>
      </c>
      <c r="AC28" s="10"/>
      <c r="AD28" s="93"/>
      <c r="AE28" s="93">
        <f t="shared" si="9"/>
        <v>0</v>
      </c>
      <c r="AF28" s="94"/>
      <c r="AG28" s="93"/>
    </row>
    <row r="29" spans="1:34" s="47" customFormat="1">
      <c r="A29" s="62" t="s">
        <v>125</v>
      </c>
      <c r="B29" s="63">
        <v>22</v>
      </c>
      <c r="C29" s="64" t="s">
        <v>66</v>
      </c>
      <c r="D29" s="65" t="s">
        <v>42</v>
      </c>
      <c r="E29" s="53">
        <f t="shared" si="0"/>
        <v>4.4809999999999999</v>
      </c>
      <c r="F29" s="53">
        <f t="shared" si="1"/>
        <v>4.4809999999999999</v>
      </c>
      <c r="G29" s="53">
        <f t="shared" si="2"/>
        <v>2.9958999999999998</v>
      </c>
      <c r="H29" s="66">
        <v>2.2747999999999999</v>
      </c>
      <c r="I29" s="66">
        <v>0.72109999999999996</v>
      </c>
      <c r="J29" s="53">
        <f t="shared" si="3"/>
        <v>0</v>
      </c>
      <c r="K29" s="83"/>
      <c r="L29" s="66"/>
      <c r="M29" s="53">
        <f t="shared" si="4"/>
        <v>1.2885</v>
      </c>
      <c r="N29" s="66">
        <v>0.80600000000000005</v>
      </c>
      <c r="O29" s="66">
        <v>0.48249999999999998</v>
      </c>
      <c r="P29" s="53">
        <f t="shared" si="5"/>
        <v>7.3200000000000001E-2</v>
      </c>
      <c r="Q29" s="66">
        <v>2.1700000000000001E-2</v>
      </c>
      <c r="R29" s="66">
        <v>5.1499999999999997E-2</v>
      </c>
      <c r="S29" s="66">
        <v>0.12180000000000001</v>
      </c>
      <c r="T29" s="66"/>
      <c r="U29" s="66">
        <v>1.6000000000000001E-3</v>
      </c>
      <c r="V29" s="53">
        <f t="shared" si="6"/>
        <v>0</v>
      </c>
      <c r="W29" s="53">
        <f t="shared" si="7"/>
        <v>0</v>
      </c>
      <c r="X29" s="83"/>
      <c r="Y29" s="66"/>
      <c r="Z29" s="66"/>
      <c r="AA29" s="66"/>
      <c r="AB29" s="53">
        <f t="shared" si="8"/>
        <v>0</v>
      </c>
      <c r="AC29" s="66"/>
      <c r="AD29" s="97"/>
      <c r="AE29" s="92">
        <f t="shared" si="9"/>
        <v>0</v>
      </c>
      <c r="AF29" s="98"/>
      <c r="AG29" s="97"/>
    </row>
    <row r="30" spans="1:34" ht="23.25" customHeight="1">
      <c r="A30" s="54"/>
      <c r="B30" s="11">
        <v>23</v>
      </c>
      <c r="C30" s="55" t="s">
        <v>67</v>
      </c>
      <c r="D30" s="13" t="s">
        <v>42</v>
      </c>
      <c r="E30" s="10">
        <f t="shared" si="0"/>
        <v>3.6319000000000004</v>
      </c>
      <c r="F30" s="10">
        <f t="shared" si="1"/>
        <v>3.1098000000000003</v>
      </c>
      <c r="G30" s="10">
        <f t="shared" si="2"/>
        <v>1.3487</v>
      </c>
      <c r="H30" s="10">
        <v>1.2218</v>
      </c>
      <c r="I30" s="10">
        <v>0.12690000000000001</v>
      </c>
      <c r="J30" s="10">
        <f t="shared" si="3"/>
        <v>0</v>
      </c>
      <c r="K30" s="12"/>
      <c r="L30" s="10"/>
      <c r="M30" s="10">
        <f t="shared" si="4"/>
        <v>1.5013000000000001</v>
      </c>
      <c r="N30" s="10">
        <v>1.5013000000000001</v>
      </c>
      <c r="O30" s="10"/>
      <c r="P30" s="10">
        <f t="shared" si="5"/>
        <v>1.9599999999999999E-2</v>
      </c>
      <c r="Q30" s="10"/>
      <c r="R30" s="10">
        <v>1.9599999999999999E-2</v>
      </c>
      <c r="S30" s="10">
        <v>0.2402</v>
      </c>
      <c r="T30" s="10"/>
      <c r="U30" s="10"/>
      <c r="V30" s="10">
        <f t="shared" si="6"/>
        <v>0.52210000000000001</v>
      </c>
      <c r="W30" s="10">
        <f t="shared" si="7"/>
        <v>0.2472</v>
      </c>
      <c r="X30" s="12"/>
      <c r="Y30" s="10">
        <v>0.2472</v>
      </c>
      <c r="Z30" s="10"/>
      <c r="AA30" s="10">
        <v>0.27489999999999998</v>
      </c>
      <c r="AB30" s="10">
        <f t="shared" si="8"/>
        <v>0</v>
      </c>
      <c r="AC30" s="10"/>
      <c r="AD30" s="93"/>
      <c r="AE30" s="93">
        <f t="shared" si="9"/>
        <v>0</v>
      </c>
      <c r="AF30" s="94"/>
      <c r="AG30" s="93"/>
    </row>
    <row r="31" spans="1:34" ht="23.25" customHeight="1">
      <c r="A31" s="54"/>
      <c r="B31" s="11">
        <v>24</v>
      </c>
      <c r="C31" s="55" t="s">
        <v>68</v>
      </c>
      <c r="D31" s="13" t="s">
        <v>42</v>
      </c>
      <c r="E31" s="10">
        <f t="shared" si="0"/>
        <v>0.72340000000000004</v>
      </c>
      <c r="F31" s="10">
        <f t="shared" si="1"/>
        <v>0.72340000000000004</v>
      </c>
      <c r="G31" s="10">
        <f t="shared" si="2"/>
        <v>0.72340000000000004</v>
      </c>
      <c r="H31" s="10"/>
      <c r="I31" s="10">
        <v>0.72340000000000004</v>
      </c>
      <c r="J31" s="10">
        <f t="shared" si="3"/>
        <v>0</v>
      </c>
      <c r="K31" s="12"/>
      <c r="L31" s="10"/>
      <c r="M31" s="10">
        <f t="shared" si="4"/>
        <v>0</v>
      </c>
      <c r="N31" s="10"/>
      <c r="O31" s="10"/>
      <c r="P31" s="10">
        <f t="shared" si="5"/>
        <v>0</v>
      </c>
      <c r="Q31" s="10"/>
      <c r="R31" s="10"/>
      <c r="S31" s="10"/>
      <c r="T31" s="10"/>
      <c r="U31" s="10"/>
      <c r="V31" s="10">
        <f t="shared" si="6"/>
        <v>0</v>
      </c>
      <c r="W31" s="10">
        <f t="shared" si="7"/>
        <v>0</v>
      </c>
      <c r="X31" s="12"/>
      <c r="Y31" s="10"/>
      <c r="Z31" s="10"/>
      <c r="AA31" s="10"/>
      <c r="AB31" s="10">
        <f t="shared" si="8"/>
        <v>0</v>
      </c>
      <c r="AC31" s="10"/>
      <c r="AD31" s="93"/>
      <c r="AE31" s="93">
        <f t="shared" si="9"/>
        <v>0</v>
      </c>
      <c r="AF31" s="94"/>
      <c r="AG31" s="93"/>
    </row>
    <row r="32" spans="1:34" ht="23.25" customHeight="1">
      <c r="A32" s="54"/>
      <c r="B32" s="11">
        <v>25</v>
      </c>
      <c r="C32" s="55" t="s">
        <v>69</v>
      </c>
      <c r="D32" s="13" t="s">
        <v>42</v>
      </c>
      <c r="E32" s="10">
        <f t="shared" si="0"/>
        <v>3.4271000000000003</v>
      </c>
      <c r="F32" s="10">
        <f t="shared" si="1"/>
        <v>3.4271000000000003</v>
      </c>
      <c r="G32" s="10">
        <f t="shared" si="2"/>
        <v>3.2208000000000001</v>
      </c>
      <c r="H32" s="10">
        <v>1.9771000000000001</v>
      </c>
      <c r="I32" s="10">
        <v>1.2437</v>
      </c>
      <c r="J32" s="10">
        <f t="shared" si="3"/>
        <v>6.25E-2</v>
      </c>
      <c r="K32" s="12"/>
      <c r="L32" s="10">
        <v>6.25E-2</v>
      </c>
      <c r="M32" s="10">
        <f t="shared" si="4"/>
        <v>1.9199999999999998E-2</v>
      </c>
      <c r="N32" s="10">
        <v>1.9199999999999998E-2</v>
      </c>
      <c r="O32" s="10"/>
      <c r="P32" s="10">
        <f t="shared" si="5"/>
        <v>7.7399999999999997E-2</v>
      </c>
      <c r="Q32" s="10"/>
      <c r="R32" s="10">
        <v>7.7399999999999997E-2</v>
      </c>
      <c r="S32" s="10">
        <v>4.7199999999999999E-2</v>
      </c>
      <c r="T32" s="10"/>
      <c r="U32" s="10"/>
      <c r="V32" s="10">
        <f t="shared" si="6"/>
        <v>0</v>
      </c>
      <c r="W32" s="10">
        <f t="shared" si="7"/>
        <v>0</v>
      </c>
      <c r="X32" s="12"/>
      <c r="Y32" s="10"/>
      <c r="Z32" s="10"/>
      <c r="AA32" s="10"/>
      <c r="AB32" s="10">
        <f t="shared" si="8"/>
        <v>0</v>
      </c>
      <c r="AC32" s="10"/>
      <c r="AD32" s="93"/>
      <c r="AE32" s="93">
        <f t="shared" si="9"/>
        <v>0</v>
      </c>
      <c r="AF32" s="94"/>
      <c r="AG32" s="93"/>
    </row>
    <row r="33" spans="1:36" ht="23.25" customHeight="1">
      <c r="A33" s="54"/>
      <c r="B33" s="11">
        <v>26</v>
      </c>
      <c r="C33" s="55" t="s">
        <v>70</v>
      </c>
      <c r="D33" s="13" t="s">
        <v>42</v>
      </c>
      <c r="E33" s="10">
        <f t="shared" si="0"/>
        <v>2.9420999999999999</v>
      </c>
      <c r="F33" s="10">
        <f t="shared" si="1"/>
        <v>2.9420999999999999</v>
      </c>
      <c r="G33" s="10">
        <f t="shared" si="2"/>
        <v>2.8769</v>
      </c>
      <c r="H33" s="10"/>
      <c r="I33" s="10">
        <v>2.8769</v>
      </c>
      <c r="J33" s="10">
        <f t="shared" si="3"/>
        <v>0</v>
      </c>
      <c r="K33" s="12"/>
      <c r="L33" s="10"/>
      <c r="M33" s="10">
        <f t="shared" si="4"/>
        <v>0</v>
      </c>
      <c r="N33" s="10"/>
      <c r="O33" s="10"/>
      <c r="P33" s="10">
        <f t="shared" si="5"/>
        <v>1.8700000000000001E-2</v>
      </c>
      <c r="Q33" s="10">
        <v>1.8700000000000001E-2</v>
      </c>
      <c r="R33" s="10"/>
      <c r="S33" s="10">
        <v>4.65E-2</v>
      </c>
      <c r="T33" s="10"/>
      <c r="U33" s="10"/>
      <c r="V33" s="10">
        <f t="shared" si="6"/>
        <v>0</v>
      </c>
      <c r="W33" s="10">
        <f t="shared" si="7"/>
        <v>0</v>
      </c>
      <c r="X33" s="12"/>
      <c r="Y33" s="10"/>
      <c r="Z33" s="10"/>
      <c r="AA33" s="10"/>
      <c r="AB33" s="10">
        <f t="shared" si="8"/>
        <v>0</v>
      </c>
      <c r="AC33" s="10"/>
      <c r="AD33" s="93"/>
      <c r="AE33" s="93">
        <f t="shared" si="9"/>
        <v>0</v>
      </c>
      <c r="AF33" s="94"/>
      <c r="AG33" s="93"/>
      <c r="AH33" s="4"/>
      <c r="AI33" s="4"/>
      <c r="AJ33" s="4"/>
    </row>
    <row r="34" spans="1:36" ht="23.25" customHeight="1">
      <c r="A34" s="54"/>
      <c r="B34" s="11">
        <v>27</v>
      </c>
      <c r="C34" s="55" t="s">
        <v>71</v>
      </c>
      <c r="D34" s="13" t="s">
        <v>42</v>
      </c>
      <c r="E34" s="10">
        <f t="shared" si="0"/>
        <v>8.7378999999999998</v>
      </c>
      <c r="F34" s="10">
        <f t="shared" si="1"/>
        <v>8.4916</v>
      </c>
      <c r="G34" s="10">
        <f t="shared" si="2"/>
        <v>6.9475999999999996</v>
      </c>
      <c r="H34" s="10">
        <v>6.8564999999999996</v>
      </c>
      <c r="I34" s="10">
        <v>9.11E-2</v>
      </c>
      <c r="J34" s="10">
        <f t="shared" si="3"/>
        <v>1.0384</v>
      </c>
      <c r="K34" s="12"/>
      <c r="L34" s="10">
        <v>1.0384</v>
      </c>
      <c r="M34" s="10">
        <f t="shared" si="4"/>
        <v>0.24260000000000001</v>
      </c>
      <c r="N34" s="10">
        <v>0.24260000000000001</v>
      </c>
      <c r="O34" s="10"/>
      <c r="P34" s="10">
        <f t="shared" si="5"/>
        <v>0.14419999999999999</v>
      </c>
      <c r="Q34" s="10"/>
      <c r="R34" s="10">
        <v>0.14419999999999999</v>
      </c>
      <c r="S34" s="10">
        <v>0.1188</v>
      </c>
      <c r="T34" s="10"/>
      <c r="U34" s="10"/>
      <c r="V34" s="10">
        <f t="shared" si="6"/>
        <v>0.24629999999999999</v>
      </c>
      <c r="W34" s="10">
        <f t="shared" si="7"/>
        <v>0.24629999999999999</v>
      </c>
      <c r="X34" s="12"/>
      <c r="Y34" s="10">
        <v>0.24629999999999999</v>
      </c>
      <c r="Z34" s="10"/>
      <c r="AA34" s="10"/>
      <c r="AB34" s="10">
        <f t="shared" si="8"/>
        <v>0</v>
      </c>
      <c r="AC34" s="10"/>
      <c r="AD34" s="93"/>
      <c r="AE34" s="93">
        <f t="shared" si="9"/>
        <v>0</v>
      </c>
      <c r="AF34" s="94"/>
      <c r="AG34" s="93"/>
      <c r="AH34" s="4"/>
      <c r="AI34" s="4"/>
      <c r="AJ34" s="4"/>
    </row>
    <row r="35" spans="1:36" ht="23.25" customHeight="1">
      <c r="A35" s="67"/>
      <c r="B35" s="11">
        <v>28</v>
      </c>
      <c r="C35" s="16" t="s">
        <v>72</v>
      </c>
      <c r="D35" s="13" t="s">
        <v>42</v>
      </c>
      <c r="E35" s="10">
        <f t="shared" si="0"/>
        <v>0.1913</v>
      </c>
      <c r="F35" s="10">
        <f t="shared" si="1"/>
        <v>0.1913</v>
      </c>
      <c r="G35" s="10">
        <f t="shared" si="2"/>
        <v>0.1913</v>
      </c>
      <c r="H35" s="10"/>
      <c r="I35" s="10">
        <v>0.1913</v>
      </c>
      <c r="J35" s="10">
        <f t="shared" si="3"/>
        <v>0</v>
      </c>
      <c r="K35" s="12"/>
      <c r="L35" s="10"/>
      <c r="M35" s="10">
        <f t="shared" si="4"/>
        <v>0</v>
      </c>
      <c r="N35" s="10"/>
      <c r="O35" s="10"/>
      <c r="P35" s="10">
        <f t="shared" si="5"/>
        <v>0</v>
      </c>
      <c r="Q35" s="10"/>
      <c r="R35" s="10"/>
      <c r="S35" s="10"/>
      <c r="T35" s="10"/>
      <c r="U35" s="10"/>
      <c r="V35" s="10">
        <f t="shared" si="6"/>
        <v>0</v>
      </c>
      <c r="W35" s="10">
        <f t="shared" si="7"/>
        <v>0</v>
      </c>
      <c r="X35" s="12"/>
      <c r="Y35" s="15"/>
      <c r="Z35" s="10"/>
      <c r="AA35" s="15"/>
      <c r="AB35" s="10">
        <f t="shared" si="8"/>
        <v>0</v>
      </c>
      <c r="AC35" s="10"/>
      <c r="AD35" s="99"/>
      <c r="AE35" s="93">
        <f t="shared" si="9"/>
        <v>0</v>
      </c>
      <c r="AF35" s="99"/>
      <c r="AG35" s="99"/>
      <c r="AH35" s="4"/>
      <c r="AI35" s="4"/>
      <c r="AJ35" s="4"/>
    </row>
    <row r="36" spans="1:36" ht="23.25" customHeight="1">
      <c r="A36" s="67"/>
      <c r="B36" s="11">
        <v>29</v>
      </c>
      <c r="C36" s="16" t="s">
        <v>73</v>
      </c>
      <c r="D36" s="13" t="s">
        <v>42</v>
      </c>
      <c r="E36" s="10">
        <f t="shared" si="0"/>
        <v>1.1306999999999998</v>
      </c>
      <c r="F36" s="10">
        <f t="shared" si="1"/>
        <v>1.1306999999999998</v>
      </c>
      <c r="G36" s="10">
        <f t="shared" si="2"/>
        <v>6.6400000000000001E-2</v>
      </c>
      <c r="H36" s="10"/>
      <c r="I36" s="15">
        <v>6.6400000000000001E-2</v>
      </c>
      <c r="J36" s="10">
        <f t="shared" si="3"/>
        <v>0</v>
      </c>
      <c r="K36" s="12"/>
      <c r="L36" s="10"/>
      <c r="M36" s="10">
        <f t="shared" si="4"/>
        <v>1.0491999999999999</v>
      </c>
      <c r="N36" s="10">
        <v>1.0491999999999999</v>
      </c>
      <c r="O36" s="10"/>
      <c r="P36" s="10">
        <f t="shared" si="5"/>
        <v>0</v>
      </c>
      <c r="Q36" s="10"/>
      <c r="R36" s="10"/>
      <c r="S36" s="10">
        <v>1.5100000000000001E-2</v>
      </c>
      <c r="T36" s="10"/>
      <c r="U36" s="10"/>
      <c r="V36" s="10">
        <f t="shared" si="6"/>
        <v>0</v>
      </c>
      <c r="W36" s="10">
        <f t="shared" si="7"/>
        <v>0</v>
      </c>
      <c r="X36" s="12"/>
      <c r="Y36" s="15"/>
      <c r="Z36" s="10"/>
      <c r="AA36" s="15"/>
      <c r="AB36" s="10">
        <f t="shared" si="8"/>
        <v>0</v>
      </c>
      <c r="AC36" s="10"/>
      <c r="AD36" s="93"/>
      <c r="AE36" s="93">
        <f t="shared" si="9"/>
        <v>0</v>
      </c>
      <c r="AF36" s="94"/>
      <c r="AG36" s="93"/>
      <c r="AH36" s="4"/>
      <c r="AI36" s="4"/>
      <c r="AJ36" s="4"/>
    </row>
    <row r="37" spans="1:36" ht="23.25" customHeight="1">
      <c r="A37" s="67"/>
      <c r="B37" s="11">
        <v>30</v>
      </c>
      <c r="C37" s="16" t="s">
        <v>74</v>
      </c>
      <c r="D37" s="13" t="s">
        <v>42</v>
      </c>
      <c r="E37" s="10">
        <f t="shared" si="0"/>
        <v>1.1307</v>
      </c>
      <c r="F37" s="10">
        <f t="shared" si="1"/>
        <v>0.85209999999999997</v>
      </c>
      <c r="G37" s="10">
        <f t="shared" si="2"/>
        <v>1E-4</v>
      </c>
      <c r="H37" s="10">
        <v>1E-4</v>
      </c>
      <c r="I37" s="15"/>
      <c r="J37" s="10">
        <f t="shared" si="3"/>
        <v>0</v>
      </c>
      <c r="K37" s="12"/>
      <c r="L37" s="10"/>
      <c r="M37" s="10">
        <f t="shared" si="4"/>
        <v>0.85089999999999999</v>
      </c>
      <c r="N37" s="10">
        <v>0.85089999999999999</v>
      </c>
      <c r="O37" s="10"/>
      <c r="P37" s="10">
        <f t="shared" si="5"/>
        <v>0</v>
      </c>
      <c r="Q37" s="10"/>
      <c r="R37" s="10"/>
      <c r="S37" s="10">
        <v>1.1000000000000001E-3</v>
      </c>
      <c r="T37" s="10"/>
      <c r="U37" s="10"/>
      <c r="V37" s="10">
        <f t="shared" si="6"/>
        <v>0.27860000000000001</v>
      </c>
      <c r="W37" s="10">
        <f t="shared" si="7"/>
        <v>0</v>
      </c>
      <c r="X37" s="12"/>
      <c r="Y37" s="15"/>
      <c r="Z37" s="10"/>
      <c r="AA37" s="15">
        <v>0.27860000000000001</v>
      </c>
      <c r="AB37" s="10">
        <f t="shared" si="8"/>
        <v>0</v>
      </c>
      <c r="AC37" s="10"/>
      <c r="AD37" s="93"/>
      <c r="AE37" s="93">
        <f t="shared" si="9"/>
        <v>0</v>
      </c>
      <c r="AF37" s="94"/>
      <c r="AG37" s="93"/>
      <c r="AH37" s="4"/>
      <c r="AI37" s="4"/>
      <c r="AJ37" s="4"/>
    </row>
    <row r="38" spans="1:36" s="44" customFormat="1" ht="23.25" customHeight="1">
      <c r="A38" s="68" t="s">
        <v>123</v>
      </c>
      <c r="B38" s="50">
        <v>31</v>
      </c>
      <c r="C38" s="69" t="s">
        <v>75</v>
      </c>
      <c r="D38" s="52" t="s">
        <v>42</v>
      </c>
      <c r="E38" s="53">
        <f t="shared" si="0"/>
        <v>0.26889999999999997</v>
      </c>
      <c r="F38" s="53">
        <f t="shared" si="1"/>
        <v>0.26889999999999997</v>
      </c>
      <c r="G38" s="53">
        <f t="shared" si="2"/>
        <v>0.26889999999999997</v>
      </c>
      <c r="H38" s="53"/>
      <c r="I38" s="84">
        <v>0.26889999999999997</v>
      </c>
      <c r="J38" s="53">
        <f t="shared" si="3"/>
        <v>0</v>
      </c>
      <c r="K38" s="79"/>
      <c r="L38" s="53"/>
      <c r="M38" s="53">
        <f t="shared" si="4"/>
        <v>0</v>
      </c>
      <c r="N38" s="53"/>
      <c r="O38" s="53"/>
      <c r="P38" s="53">
        <f t="shared" si="5"/>
        <v>0</v>
      </c>
      <c r="Q38" s="53"/>
      <c r="R38" s="53"/>
      <c r="S38" s="53"/>
      <c r="T38" s="53"/>
      <c r="U38" s="53"/>
      <c r="V38" s="53">
        <f t="shared" si="6"/>
        <v>0</v>
      </c>
      <c r="W38" s="53">
        <f t="shared" si="7"/>
        <v>0</v>
      </c>
      <c r="X38" s="79"/>
      <c r="Y38" s="84"/>
      <c r="Z38" s="53"/>
      <c r="AA38" s="84"/>
      <c r="AB38" s="53">
        <f t="shared" si="8"/>
        <v>0</v>
      </c>
      <c r="AC38" s="53"/>
      <c r="AD38" s="92"/>
      <c r="AE38" s="92">
        <f t="shared" si="9"/>
        <v>0</v>
      </c>
      <c r="AF38" s="100"/>
      <c r="AG38" s="92"/>
      <c r="AH38" s="102"/>
      <c r="AI38" s="102"/>
      <c r="AJ38" s="102"/>
    </row>
    <row r="39" spans="1:36" ht="23.25" customHeight="1">
      <c r="A39" s="67"/>
      <c r="B39" s="11">
        <v>32</v>
      </c>
      <c r="C39" s="16" t="s">
        <v>76</v>
      </c>
      <c r="D39" s="13" t="s">
        <v>42</v>
      </c>
      <c r="E39" s="10">
        <f t="shared" si="0"/>
        <v>3.7665000000000002</v>
      </c>
      <c r="F39" s="10">
        <f t="shared" si="1"/>
        <v>3.3475000000000001</v>
      </c>
      <c r="G39" s="10">
        <f t="shared" si="2"/>
        <v>1.7525999999999999</v>
      </c>
      <c r="H39" s="10">
        <v>1.3006</v>
      </c>
      <c r="I39" s="15">
        <v>0.45200000000000001</v>
      </c>
      <c r="J39" s="10">
        <f t="shared" si="3"/>
        <v>0</v>
      </c>
      <c r="K39" s="12"/>
      <c r="L39" s="10"/>
      <c r="M39" s="10">
        <f t="shared" si="4"/>
        <v>1.4166000000000001</v>
      </c>
      <c r="N39" s="10">
        <v>1.4166000000000001</v>
      </c>
      <c r="O39" s="10"/>
      <c r="P39" s="10">
        <f t="shared" si="5"/>
        <v>4.2799999999999998E-2</v>
      </c>
      <c r="Q39" s="10"/>
      <c r="R39" s="10">
        <v>4.2799999999999998E-2</v>
      </c>
      <c r="S39" s="10">
        <v>0.13550000000000001</v>
      </c>
      <c r="T39" s="10"/>
      <c r="U39" s="10"/>
      <c r="V39" s="10">
        <f t="shared" si="6"/>
        <v>0.41899999999999998</v>
      </c>
      <c r="W39" s="10">
        <f t="shared" si="7"/>
        <v>0</v>
      </c>
      <c r="X39" s="12"/>
      <c r="Y39" s="15"/>
      <c r="Z39" s="10"/>
      <c r="AA39" s="15">
        <v>0.41899999999999998</v>
      </c>
      <c r="AB39" s="10">
        <f t="shared" si="8"/>
        <v>0</v>
      </c>
      <c r="AC39" s="10"/>
      <c r="AD39" s="93"/>
      <c r="AE39" s="93">
        <f t="shared" si="9"/>
        <v>0</v>
      </c>
      <c r="AF39" s="94"/>
      <c r="AG39" s="93"/>
      <c r="AH39" s="4"/>
      <c r="AI39" s="4"/>
      <c r="AJ39" s="4"/>
    </row>
    <row r="40" spans="1:36" ht="23.25" customHeight="1">
      <c r="A40" s="67"/>
      <c r="B40" s="11">
        <v>33</v>
      </c>
      <c r="C40" s="16" t="s">
        <v>77</v>
      </c>
      <c r="D40" s="13" t="s">
        <v>42</v>
      </c>
      <c r="E40" s="10">
        <f t="shared" si="0"/>
        <v>3.7665000000000002</v>
      </c>
      <c r="F40" s="10">
        <f t="shared" si="1"/>
        <v>3.5825</v>
      </c>
      <c r="G40" s="10">
        <f t="shared" si="2"/>
        <v>2.3458000000000001</v>
      </c>
      <c r="H40" s="10"/>
      <c r="I40" s="15">
        <v>2.3458000000000001</v>
      </c>
      <c r="J40" s="10">
        <f t="shared" si="3"/>
        <v>0</v>
      </c>
      <c r="K40" s="12"/>
      <c r="L40" s="10"/>
      <c r="M40" s="10">
        <f t="shared" si="4"/>
        <v>1.1737</v>
      </c>
      <c r="N40" s="10">
        <v>1.1737</v>
      </c>
      <c r="O40" s="10"/>
      <c r="P40" s="10">
        <f t="shared" si="5"/>
        <v>0</v>
      </c>
      <c r="Q40" s="10"/>
      <c r="R40" s="10"/>
      <c r="S40" s="10">
        <v>6.3E-2</v>
      </c>
      <c r="T40" s="10"/>
      <c r="U40" s="10"/>
      <c r="V40" s="10">
        <f t="shared" si="6"/>
        <v>0.184</v>
      </c>
      <c r="W40" s="10">
        <f t="shared" si="7"/>
        <v>0.184</v>
      </c>
      <c r="X40" s="12"/>
      <c r="Y40" s="15">
        <v>0.184</v>
      </c>
      <c r="Z40" s="10"/>
      <c r="AA40" s="15"/>
      <c r="AB40" s="10">
        <f t="shared" si="8"/>
        <v>0</v>
      </c>
      <c r="AC40" s="10"/>
      <c r="AD40" s="93"/>
      <c r="AE40" s="93">
        <f t="shared" si="9"/>
        <v>0</v>
      </c>
      <c r="AF40" s="94"/>
      <c r="AG40" s="93"/>
      <c r="AH40" s="4"/>
      <c r="AI40" s="4"/>
      <c r="AJ40" s="4"/>
    </row>
    <row r="41" spans="1:36" s="47" customFormat="1" ht="23.25" customHeight="1">
      <c r="A41" s="70" t="s">
        <v>126</v>
      </c>
      <c r="B41" s="63">
        <v>34</v>
      </c>
      <c r="C41" s="71" t="s">
        <v>78</v>
      </c>
      <c r="D41" s="13" t="s">
        <v>42</v>
      </c>
      <c r="E41" s="53">
        <f t="shared" si="0"/>
        <v>7.46E-2</v>
      </c>
      <c r="F41" s="53">
        <f t="shared" si="1"/>
        <v>7.46E-2</v>
      </c>
      <c r="G41" s="53">
        <f t="shared" si="2"/>
        <v>5.8299999999999998E-2</v>
      </c>
      <c r="H41" s="66">
        <v>5.8299999999999998E-2</v>
      </c>
      <c r="I41" s="85"/>
      <c r="J41" s="53">
        <f t="shared" si="3"/>
        <v>0</v>
      </c>
      <c r="K41" s="83"/>
      <c r="L41" s="66"/>
      <c r="M41" s="53">
        <f t="shared" si="4"/>
        <v>0</v>
      </c>
      <c r="N41" s="66"/>
      <c r="O41" s="66"/>
      <c r="P41" s="53">
        <f t="shared" si="5"/>
        <v>0</v>
      </c>
      <c r="Q41" s="66"/>
      <c r="R41" s="66"/>
      <c r="S41" s="66">
        <v>1.6299999999999999E-2</v>
      </c>
      <c r="T41" s="66"/>
      <c r="U41" s="66"/>
      <c r="V41" s="53">
        <f t="shared" si="6"/>
        <v>0</v>
      </c>
      <c r="W41" s="53">
        <f t="shared" si="7"/>
        <v>0</v>
      </c>
      <c r="X41" s="83"/>
      <c r="Y41" s="85"/>
      <c r="Z41" s="66"/>
      <c r="AA41" s="85"/>
      <c r="AB41" s="53">
        <f t="shared" si="8"/>
        <v>0</v>
      </c>
      <c r="AC41" s="66"/>
      <c r="AD41" s="97"/>
      <c r="AE41" s="92">
        <f t="shared" si="9"/>
        <v>0</v>
      </c>
      <c r="AF41" s="98"/>
      <c r="AG41" s="97"/>
      <c r="AH41" s="103"/>
      <c r="AI41" s="103"/>
      <c r="AJ41" s="103"/>
    </row>
    <row r="42" spans="1:36" s="47" customFormat="1" ht="23.25" customHeight="1">
      <c r="A42" s="70" t="s">
        <v>126</v>
      </c>
      <c r="B42" s="63">
        <v>35</v>
      </c>
      <c r="C42" s="71" t="s">
        <v>79</v>
      </c>
      <c r="D42" s="13" t="s">
        <v>42</v>
      </c>
      <c r="E42" s="53">
        <f t="shared" si="0"/>
        <v>0.104</v>
      </c>
      <c r="F42" s="53">
        <f t="shared" si="1"/>
        <v>0.104</v>
      </c>
      <c r="G42" s="53">
        <f t="shared" si="2"/>
        <v>8.9399999999999993E-2</v>
      </c>
      <c r="H42" s="66">
        <v>8.9399999999999993E-2</v>
      </c>
      <c r="I42" s="85"/>
      <c r="J42" s="53">
        <f t="shared" si="3"/>
        <v>0</v>
      </c>
      <c r="K42" s="83"/>
      <c r="L42" s="66"/>
      <c r="M42" s="53">
        <f t="shared" si="4"/>
        <v>1.46E-2</v>
      </c>
      <c r="N42" s="66">
        <v>1.46E-2</v>
      </c>
      <c r="O42" s="66"/>
      <c r="P42" s="53">
        <f t="shared" si="5"/>
        <v>0</v>
      </c>
      <c r="Q42" s="66"/>
      <c r="R42" s="66"/>
      <c r="S42" s="66"/>
      <c r="T42" s="66"/>
      <c r="U42" s="66"/>
      <c r="V42" s="53">
        <f t="shared" si="6"/>
        <v>0</v>
      </c>
      <c r="W42" s="53">
        <f t="shared" si="7"/>
        <v>0</v>
      </c>
      <c r="X42" s="83"/>
      <c r="Y42" s="85"/>
      <c r="Z42" s="66"/>
      <c r="AA42" s="85"/>
      <c r="AB42" s="53">
        <f t="shared" si="8"/>
        <v>0</v>
      </c>
      <c r="AC42" s="66"/>
      <c r="AD42" s="97"/>
      <c r="AE42" s="92">
        <f t="shared" si="9"/>
        <v>0</v>
      </c>
      <c r="AF42" s="98"/>
      <c r="AG42" s="97"/>
      <c r="AH42" s="103"/>
      <c r="AI42" s="103"/>
      <c r="AJ42" s="103"/>
    </row>
    <row r="43" spans="1:36" s="47" customFormat="1" ht="23.25" customHeight="1">
      <c r="A43" s="70" t="s">
        <v>126</v>
      </c>
      <c r="B43" s="63">
        <v>36</v>
      </c>
      <c r="C43" s="71" t="s">
        <v>80</v>
      </c>
      <c r="D43" s="13" t="s">
        <v>42</v>
      </c>
      <c r="E43" s="53">
        <f t="shared" si="0"/>
        <v>0.16020000000000001</v>
      </c>
      <c r="F43" s="53">
        <f t="shared" si="1"/>
        <v>0.16020000000000001</v>
      </c>
      <c r="G43" s="53">
        <f t="shared" si="2"/>
        <v>0.16020000000000001</v>
      </c>
      <c r="H43" s="66">
        <v>0.16020000000000001</v>
      </c>
      <c r="I43" s="85"/>
      <c r="J43" s="53">
        <f t="shared" si="3"/>
        <v>0</v>
      </c>
      <c r="K43" s="83"/>
      <c r="L43" s="66"/>
      <c r="M43" s="53">
        <f t="shared" si="4"/>
        <v>0</v>
      </c>
      <c r="N43" s="66"/>
      <c r="O43" s="66"/>
      <c r="P43" s="53">
        <f t="shared" si="5"/>
        <v>0</v>
      </c>
      <c r="Q43" s="66"/>
      <c r="R43" s="66"/>
      <c r="S43" s="66"/>
      <c r="T43" s="66"/>
      <c r="U43" s="66"/>
      <c r="V43" s="53">
        <f t="shared" si="6"/>
        <v>0</v>
      </c>
      <c r="W43" s="53">
        <f t="shared" si="7"/>
        <v>0</v>
      </c>
      <c r="X43" s="83"/>
      <c r="Y43" s="85"/>
      <c r="Z43" s="66"/>
      <c r="AA43" s="85"/>
      <c r="AB43" s="53">
        <f t="shared" si="8"/>
        <v>0</v>
      </c>
      <c r="AC43" s="66"/>
      <c r="AD43" s="97"/>
      <c r="AE43" s="92">
        <f t="shared" si="9"/>
        <v>0</v>
      </c>
      <c r="AF43" s="98"/>
      <c r="AG43" s="97"/>
      <c r="AH43" s="103"/>
      <c r="AI43" s="103"/>
      <c r="AJ43" s="103"/>
    </row>
    <row r="44" spans="1:36" ht="23.25" customHeight="1">
      <c r="A44" s="67"/>
      <c r="B44" s="11">
        <v>37</v>
      </c>
      <c r="C44" s="16" t="s">
        <v>111</v>
      </c>
      <c r="D44" s="13" t="s">
        <v>90</v>
      </c>
      <c r="E44" s="10">
        <f t="shared" si="0"/>
        <v>0.2268</v>
      </c>
      <c r="F44" s="10">
        <f t="shared" si="1"/>
        <v>0.2268</v>
      </c>
      <c r="G44" s="10">
        <f t="shared" si="2"/>
        <v>0</v>
      </c>
      <c r="H44" s="10"/>
      <c r="I44" s="15"/>
      <c r="J44" s="10">
        <f t="shared" si="3"/>
        <v>0</v>
      </c>
      <c r="K44" s="12"/>
      <c r="L44" s="10"/>
      <c r="M44" s="10">
        <f t="shared" si="4"/>
        <v>0</v>
      </c>
      <c r="N44" s="10"/>
      <c r="O44" s="10"/>
      <c r="P44" s="10">
        <f t="shared" si="5"/>
        <v>0.2268</v>
      </c>
      <c r="Q44" s="10"/>
      <c r="R44" s="10">
        <v>0.2268</v>
      </c>
      <c r="S44" s="10"/>
      <c r="T44" s="10"/>
      <c r="U44" s="10"/>
      <c r="V44" s="10">
        <f t="shared" si="6"/>
        <v>0</v>
      </c>
      <c r="W44" s="10">
        <f t="shared" si="7"/>
        <v>0</v>
      </c>
      <c r="X44" s="12"/>
      <c r="Y44" s="15"/>
      <c r="Z44" s="10"/>
      <c r="AA44" s="15"/>
      <c r="AB44" s="10">
        <f t="shared" si="8"/>
        <v>0</v>
      </c>
      <c r="AC44" s="10"/>
      <c r="AD44" s="93"/>
      <c r="AE44" s="93">
        <f t="shared" si="9"/>
        <v>0</v>
      </c>
      <c r="AF44" s="94"/>
      <c r="AG44" s="93"/>
      <c r="AH44" s="4"/>
      <c r="AI44" s="4"/>
      <c r="AJ44" s="4"/>
    </row>
    <row r="45" spans="1:36" ht="23.25" customHeight="1">
      <c r="A45" s="67"/>
      <c r="B45" s="11">
        <v>38</v>
      </c>
      <c r="C45" s="16" t="s">
        <v>114</v>
      </c>
      <c r="D45" s="13" t="s">
        <v>90</v>
      </c>
      <c r="E45" s="10">
        <f t="shared" si="0"/>
        <v>0.17330000000000001</v>
      </c>
      <c r="F45" s="10">
        <f t="shared" si="1"/>
        <v>0</v>
      </c>
      <c r="G45" s="10">
        <f t="shared" si="2"/>
        <v>0</v>
      </c>
      <c r="H45" s="10"/>
      <c r="I45" s="15"/>
      <c r="J45" s="10">
        <f t="shared" si="3"/>
        <v>0</v>
      </c>
      <c r="K45" s="12"/>
      <c r="L45" s="10"/>
      <c r="M45" s="10">
        <f t="shared" si="4"/>
        <v>0</v>
      </c>
      <c r="N45" s="10"/>
      <c r="O45" s="10"/>
      <c r="P45" s="10">
        <f t="shared" si="5"/>
        <v>0</v>
      </c>
      <c r="Q45" s="10"/>
      <c r="R45" s="10"/>
      <c r="S45" s="10"/>
      <c r="T45" s="10"/>
      <c r="U45" s="10"/>
      <c r="V45" s="10">
        <f t="shared" si="6"/>
        <v>0.17330000000000001</v>
      </c>
      <c r="W45" s="10">
        <f t="shared" si="7"/>
        <v>0</v>
      </c>
      <c r="X45" s="12"/>
      <c r="Y45" s="15"/>
      <c r="Z45" s="10">
        <v>0.17330000000000001</v>
      </c>
      <c r="AA45" s="15"/>
      <c r="AB45" s="10">
        <f t="shared" si="8"/>
        <v>0</v>
      </c>
      <c r="AC45" s="10"/>
      <c r="AD45" s="93"/>
      <c r="AE45" s="93">
        <f t="shared" si="9"/>
        <v>0</v>
      </c>
      <c r="AF45" s="99"/>
      <c r="AG45" s="93"/>
      <c r="AH45" s="4"/>
      <c r="AI45" s="4"/>
      <c r="AJ45" s="4"/>
    </row>
    <row r="46" spans="1:36" ht="23.25" customHeight="1">
      <c r="A46" s="72"/>
      <c r="B46" s="143" t="s">
        <v>127</v>
      </c>
      <c r="C46" s="143"/>
      <c r="D46" s="143"/>
      <c r="E46" s="12">
        <f>SUM(E8:E43)</f>
        <v>80.537300000000002</v>
      </c>
      <c r="F46" s="12">
        <f t="shared" ref="F46:AG46" si="10">SUM(F8:F43)</f>
        <v>78.421500000000009</v>
      </c>
      <c r="G46" s="12">
        <f t="shared" si="10"/>
        <v>43.89070000000001</v>
      </c>
      <c r="H46" s="12">
        <f t="shared" si="10"/>
        <v>27.590499999999999</v>
      </c>
      <c r="I46" s="12">
        <f t="shared" si="10"/>
        <v>16.3002</v>
      </c>
      <c r="J46" s="12">
        <f t="shared" si="10"/>
        <v>1.1009</v>
      </c>
      <c r="K46" s="12">
        <f t="shared" si="10"/>
        <v>0</v>
      </c>
      <c r="L46" s="12">
        <f t="shared" si="10"/>
        <v>1.1009</v>
      </c>
      <c r="M46" s="12">
        <f t="shared" si="10"/>
        <v>29.7591</v>
      </c>
      <c r="N46" s="12">
        <f t="shared" si="10"/>
        <v>29.276600000000002</v>
      </c>
      <c r="O46" s="12">
        <f t="shared" si="10"/>
        <v>0.48249999999999998</v>
      </c>
      <c r="P46" s="12">
        <f t="shared" si="10"/>
        <v>1.9387000000000001</v>
      </c>
      <c r="Q46" s="12">
        <f t="shared" si="10"/>
        <v>0.52800000000000014</v>
      </c>
      <c r="R46" s="12">
        <f t="shared" si="10"/>
        <v>1.4107000000000001</v>
      </c>
      <c r="S46" s="12">
        <f t="shared" si="10"/>
        <v>1.7067999999999997</v>
      </c>
      <c r="T46" s="12">
        <f t="shared" si="10"/>
        <v>2.3699999999999999E-2</v>
      </c>
      <c r="U46" s="12">
        <f t="shared" si="10"/>
        <v>1.6000000000000001E-3</v>
      </c>
      <c r="V46" s="12">
        <f t="shared" si="10"/>
        <v>1.7672999999999999</v>
      </c>
      <c r="W46" s="12">
        <f t="shared" si="10"/>
        <v>0.67769999999999997</v>
      </c>
      <c r="X46" s="12">
        <f t="shared" si="10"/>
        <v>0</v>
      </c>
      <c r="Y46" s="12">
        <f t="shared" si="10"/>
        <v>0.67769999999999997</v>
      </c>
      <c r="Z46" s="12">
        <f t="shared" si="10"/>
        <v>0.1108</v>
      </c>
      <c r="AA46" s="12">
        <f t="shared" si="10"/>
        <v>0.97880000000000011</v>
      </c>
      <c r="AB46" s="12">
        <f t="shared" si="10"/>
        <v>0.34850000000000003</v>
      </c>
      <c r="AC46" s="12">
        <f t="shared" si="10"/>
        <v>0.34850000000000003</v>
      </c>
      <c r="AD46" s="12">
        <f t="shared" si="10"/>
        <v>0</v>
      </c>
      <c r="AE46" s="12">
        <f t="shared" si="10"/>
        <v>0</v>
      </c>
      <c r="AF46" s="12">
        <f t="shared" si="10"/>
        <v>0</v>
      </c>
      <c r="AG46" s="12">
        <f t="shared" si="10"/>
        <v>0</v>
      </c>
      <c r="AH46" s="4"/>
      <c r="AI46" s="30"/>
      <c r="AJ46" s="31"/>
    </row>
    <row r="47" spans="1:36" ht="23.25" customHeight="1">
      <c r="B47" s="143" t="s">
        <v>128</v>
      </c>
      <c r="C47" s="143"/>
      <c r="D47" s="143"/>
      <c r="E47" s="12">
        <f>SUM(E44:E45)</f>
        <v>0.40010000000000001</v>
      </c>
      <c r="F47" s="12">
        <f t="shared" ref="F47:AG47" si="11">SUM(F44:F45)</f>
        <v>0.2268</v>
      </c>
      <c r="G47" s="12">
        <f t="shared" si="11"/>
        <v>0</v>
      </c>
      <c r="H47" s="12">
        <f t="shared" si="11"/>
        <v>0</v>
      </c>
      <c r="I47" s="12">
        <f t="shared" si="11"/>
        <v>0</v>
      </c>
      <c r="J47" s="12">
        <f t="shared" si="11"/>
        <v>0</v>
      </c>
      <c r="K47" s="12">
        <f t="shared" si="11"/>
        <v>0</v>
      </c>
      <c r="L47" s="12">
        <f t="shared" si="11"/>
        <v>0</v>
      </c>
      <c r="M47" s="12">
        <f t="shared" si="11"/>
        <v>0</v>
      </c>
      <c r="N47" s="12">
        <f t="shared" si="11"/>
        <v>0</v>
      </c>
      <c r="O47" s="12">
        <f t="shared" si="11"/>
        <v>0</v>
      </c>
      <c r="P47" s="12">
        <f t="shared" si="11"/>
        <v>0.2268</v>
      </c>
      <c r="Q47" s="12">
        <f t="shared" si="11"/>
        <v>0</v>
      </c>
      <c r="R47" s="12">
        <f t="shared" si="11"/>
        <v>0.2268</v>
      </c>
      <c r="S47" s="12">
        <f t="shared" si="11"/>
        <v>0</v>
      </c>
      <c r="T47" s="12">
        <f t="shared" si="11"/>
        <v>0</v>
      </c>
      <c r="U47" s="12">
        <f t="shared" si="11"/>
        <v>0</v>
      </c>
      <c r="V47" s="12">
        <f t="shared" si="11"/>
        <v>0.17330000000000001</v>
      </c>
      <c r="W47" s="12">
        <f t="shared" si="11"/>
        <v>0</v>
      </c>
      <c r="X47" s="12">
        <f t="shared" si="11"/>
        <v>0</v>
      </c>
      <c r="Y47" s="12">
        <f t="shared" si="11"/>
        <v>0</v>
      </c>
      <c r="Z47" s="12">
        <f t="shared" si="11"/>
        <v>0.17330000000000001</v>
      </c>
      <c r="AA47" s="12">
        <f t="shared" si="11"/>
        <v>0</v>
      </c>
      <c r="AB47" s="12">
        <f t="shared" si="11"/>
        <v>0</v>
      </c>
      <c r="AC47" s="12">
        <f t="shared" si="11"/>
        <v>0</v>
      </c>
      <c r="AD47" s="12">
        <f t="shared" si="11"/>
        <v>0</v>
      </c>
      <c r="AE47" s="12">
        <f t="shared" si="11"/>
        <v>0</v>
      </c>
      <c r="AF47" s="12">
        <f t="shared" si="11"/>
        <v>0</v>
      </c>
      <c r="AG47" s="12">
        <f t="shared" si="11"/>
        <v>0</v>
      </c>
      <c r="AH47" s="4"/>
      <c r="AI47" s="30"/>
      <c r="AJ47" s="31"/>
    </row>
    <row r="48" spans="1:36" ht="23.25" customHeight="1">
      <c r="B48" s="143" t="s">
        <v>8</v>
      </c>
      <c r="C48" s="143"/>
      <c r="D48" s="143"/>
      <c r="E48" s="12">
        <f>SUM(E46:E47)</f>
        <v>80.937399999999997</v>
      </c>
      <c r="F48" s="12">
        <f t="shared" ref="F48:AG48" si="12">SUM(F46:F47)</f>
        <v>78.648300000000006</v>
      </c>
      <c r="G48" s="12">
        <f t="shared" si="12"/>
        <v>43.89070000000001</v>
      </c>
      <c r="H48" s="12">
        <f t="shared" si="12"/>
        <v>27.590499999999999</v>
      </c>
      <c r="I48" s="12">
        <f t="shared" si="12"/>
        <v>16.3002</v>
      </c>
      <c r="J48" s="12">
        <f t="shared" si="12"/>
        <v>1.1009</v>
      </c>
      <c r="K48" s="12">
        <f t="shared" si="12"/>
        <v>0</v>
      </c>
      <c r="L48" s="12">
        <f t="shared" si="12"/>
        <v>1.1009</v>
      </c>
      <c r="M48" s="12">
        <f t="shared" si="12"/>
        <v>29.7591</v>
      </c>
      <c r="N48" s="12">
        <f t="shared" si="12"/>
        <v>29.276600000000002</v>
      </c>
      <c r="O48" s="12">
        <f t="shared" si="12"/>
        <v>0.48249999999999998</v>
      </c>
      <c r="P48" s="12">
        <f t="shared" si="12"/>
        <v>2.1655000000000002</v>
      </c>
      <c r="Q48" s="12">
        <f t="shared" si="12"/>
        <v>0.52800000000000014</v>
      </c>
      <c r="R48" s="12">
        <f t="shared" si="12"/>
        <v>1.6375000000000002</v>
      </c>
      <c r="S48" s="12">
        <f t="shared" si="12"/>
        <v>1.7067999999999997</v>
      </c>
      <c r="T48" s="12">
        <f t="shared" si="12"/>
        <v>2.3699999999999999E-2</v>
      </c>
      <c r="U48" s="12">
        <f t="shared" si="12"/>
        <v>1.6000000000000001E-3</v>
      </c>
      <c r="V48" s="12">
        <f t="shared" si="12"/>
        <v>1.9405999999999999</v>
      </c>
      <c r="W48" s="12">
        <f t="shared" si="12"/>
        <v>0.67769999999999997</v>
      </c>
      <c r="X48" s="12">
        <f t="shared" si="12"/>
        <v>0</v>
      </c>
      <c r="Y48" s="12">
        <f t="shared" si="12"/>
        <v>0.67769999999999997</v>
      </c>
      <c r="Z48" s="12">
        <f t="shared" si="12"/>
        <v>0.28410000000000002</v>
      </c>
      <c r="AA48" s="12">
        <f t="shared" si="12"/>
        <v>0.97880000000000011</v>
      </c>
      <c r="AB48" s="12">
        <f t="shared" si="12"/>
        <v>0.34850000000000003</v>
      </c>
      <c r="AC48" s="12">
        <f t="shared" si="12"/>
        <v>0.34850000000000003</v>
      </c>
      <c r="AD48" s="12">
        <f t="shared" si="12"/>
        <v>0</v>
      </c>
      <c r="AE48" s="12">
        <f t="shared" si="12"/>
        <v>0</v>
      </c>
      <c r="AF48" s="12">
        <f t="shared" si="12"/>
        <v>0</v>
      </c>
      <c r="AG48" s="12">
        <f t="shared" si="12"/>
        <v>0</v>
      </c>
      <c r="AH48" s="4"/>
      <c r="AI48" s="30"/>
      <c r="AJ48" s="31"/>
    </row>
    <row r="49" spans="2:36" s="3" customFormat="1" ht="17.25" customHeight="1">
      <c r="B49" s="154" t="s">
        <v>107</v>
      </c>
      <c r="C49" s="155"/>
      <c r="D49" s="155"/>
      <c r="E49" s="156"/>
      <c r="M49" s="157" t="s">
        <v>108</v>
      </c>
      <c r="N49" s="157"/>
      <c r="U49" s="158" t="s">
        <v>129</v>
      </c>
      <c r="V49" s="158"/>
      <c r="W49" s="158"/>
      <c r="X49" s="89"/>
      <c r="AG49" s="104" t="s">
        <v>130</v>
      </c>
    </row>
    <row r="50" spans="2:36" s="3" customFormat="1" ht="17.25" customHeight="1">
      <c r="B50" s="73"/>
      <c r="C50" s="74"/>
      <c r="D50" s="74"/>
      <c r="E50" s="75"/>
      <c r="M50" s="86"/>
      <c r="N50" s="86"/>
      <c r="U50" s="88"/>
      <c r="V50" s="88"/>
      <c r="W50" s="88"/>
      <c r="X50" s="89"/>
      <c r="AG50" s="104"/>
    </row>
    <row r="51" spans="2:36" ht="24.75" customHeight="1">
      <c r="B51" s="34"/>
      <c r="C51" s="34"/>
      <c r="D51" s="34"/>
      <c r="E51" s="35">
        <f>E53/2</f>
        <v>3.7665000000000002</v>
      </c>
      <c r="F51" s="35">
        <v>3.6955</v>
      </c>
      <c r="G51" s="35">
        <f>E51-F51</f>
        <v>7.1000000000000174E-2</v>
      </c>
      <c r="H51" s="35"/>
      <c r="I51" s="35">
        <v>3.7717000000000001</v>
      </c>
      <c r="J51" s="35">
        <f>E51-I51</f>
        <v>-5.1999999999998714E-3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4"/>
      <c r="AI51" s="30"/>
      <c r="AJ51" s="31"/>
    </row>
    <row r="53" spans="2:36" s="48" customFormat="1">
      <c r="B53" s="160" t="s">
        <v>131</v>
      </c>
      <c r="C53" s="76" t="s">
        <v>132</v>
      </c>
      <c r="D53" s="76" t="s">
        <v>42</v>
      </c>
      <c r="E53" s="76">
        <v>7.5330000000000004</v>
      </c>
      <c r="F53" s="76"/>
      <c r="G53" s="76"/>
      <c r="H53" s="76">
        <v>1.3006</v>
      </c>
      <c r="I53" s="76">
        <v>2.7978000000000001</v>
      </c>
      <c r="J53" s="76">
        <v>0</v>
      </c>
      <c r="K53" s="76"/>
      <c r="L53" s="76"/>
      <c r="M53" s="76"/>
      <c r="N53" s="76" t="s">
        <v>133</v>
      </c>
      <c r="O53" s="76"/>
      <c r="P53" s="76"/>
      <c r="Q53" s="76"/>
      <c r="R53" s="76">
        <v>4.2799999999999998E-2</v>
      </c>
      <c r="S53" s="90">
        <v>0.19850000000000001</v>
      </c>
      <c r="T53" s="90"/>
      <c r="U53" s="76"/>
      <c r="V53" s="76"/>
      <c r="W53" s="76"/>
      <c r="X53" s="76"/>
      <c r="Y53" s="76">
        <v>0.184</v>
      </c>
      <c r="Z53" s="76"/>
      <c r="AA53" s="76">
        <v>0.41899999999999998</v>
      </c>
      <c r="AB53" s="48">
        <v>0</v>
      </c>
      <c r="AE53" s="48">
        <v>0</v>
      </c>
    </row>
    <row r="54" spans="2:36" s="48" customFormat="1">
      <c r="B54" s="160"/>
      <c r="C54" s="76" t="s">
        <v>77</v>
      </c>
      <c r="D54" s="76"/>
      <c r="E54" s="76">
        <f>E53-E55</f>
        <v>3.7665000000000002</v>
      </c>
      <c r="F54" s="76">
        <f t="shared" ref="F54:AA54" si="13">F53-F55</f>
        <v>0</v>
      </c>
      <c r="G54" s="76">
        <f t="shared" si="13"/>
        <v>0</v>
      </c>
      <c r="H54" s="76">
        <f t="shared" si="13"/>
        <v>0</v>
      </c>
      <c r="I54" s="76">
        <f t="shared" si="13"/>
        <v>2.3458000000000001</v>
      </c>
      <c r="J54" s="76">
        <f t="shared" si="13"/>
        <v>0</v>
      </c>
      <c r="K54" s="76">
        <f t="shared" si="13"/>
        <v>0</v>
      </c>
      <c r="L54" s="76">
        <f t="shared" si="13"/>
        <v>0</v>
      </c>
      <c r="M54" s="76">
        <f t="shared" si="13"/>
        <v>0</v>
      </c>
      <c r="N54" s="76">
        <f t="shared" si="13"/>
        <v>1.1737</v>
      </c>
      <c r="O54" s="76">
        <f t="shared" si="13"/>
        <v>0</v>
      </c>
      <c r="P54" s="76">
        <f t="shared" si="13"/>
        <v>0</v>
      </c>
      <c r="Q54" s="76">
        <f t="shared" si="13"/>
        <v>0</v>
      </c>
      <c r="R54" s="76">
        <f t="shared" si="13"/>
        <v>0</v>
      </c>
      <c r="S54" s="76">
        <f t="shared" si="13"/>
        <v>6.3E-2</v>
      </c>
      <c r="T54" s="76">
        <f t="shared" si="13"/>
        <v>0</v>
      </c>
      <c r="U54" s="76">
        <f t="shared" si="13"/>
        <v>0</v>
      </c>
      <c r="V54" s="76">
        <f t="shared" si="13"/>
        <v>0</v>
      </c>
      <c r="W54" s="76">
        <f t="shared" si="13"/>
        <v>0</v>
      </c>
      <c r="X54" s="76">
        <f t="shared" si="13"/>
        <v>0</v>
      </c>
      <c r="Y54" s="76">
        <f t="shared" si="13"/>
        <v>0.184</v>
      </c>
      <c r="Z54" s="76">
        <f t="shared" si="13"/>
        <v>0</v>
      </c>
      <c r="AA54" s="76">
        <f t="shared" si="13"/>
        <v>0</v>
      </c>
    </row>
    <row r="55" spans="2:36" s="46" customFormat="1">
      <c r="B55" s="160"/>
      <c r="C55" s="77" t="s">
        <v>76</v>
      </c>
      <c r="D55" s="77"/>
      <c r="E55" s="77">
        <f>SUM(G55:AA55)</f>
        <v>3.7665000000000002</v>
      </c>
      <c r="F55" s="77"/>
      <c r="G55" s="77"/>
      <c r="H55" s="77">
        <v>1.3006</v>
      </c>
      <c r="I55" s="77">
        <v>0.45200000000000001</v>
      </c>
      <c r="J55" s="77"/>
      <c r="K55" s="77"/>
      <c r="L55" s="77"/>
      <c r="M55" s="77"/>
      <c r="N55" s="77">
        <v>1.4166000000000001</v>
      </c>
      <c r="O55" s="77"/>
      <c r="P55" s="77"/>
      <c r="Q55" s="77"/>
      <c r="R55" s="77">
        <v>4.2799999999999998E-2</v>
      </c>
      <c r="S55" s="77">
        <v>0.13550000000000001</v>
      </c>
      <c r="T55" s="77"/>
      <c r="U55" s="77"/>
      <c r="V55" s="77"/>
      <c r="W55" s="77"/>
      <c r="X55" s="77"/>
      <c r="Y55" s="77"/>
      <c r="Z55" s="77"/>
      <c r="AA55" s="77">
        <v>0.41899999999999998</v>
      </c>
    </row>
    <row r="56" spans="2:36" s="48" customFormat="1">
      <c r="B56" s="160"/>
      <c r="S56" s="91"/>
      <c r="T56" s="91"/>
    </row>
    <row r="57" spans="2:36">
      <c r="E57" s="37"/>
      <c r="G57" s="162" t="s">
        <v>76</v>
      </c>
      <c r="H57" s="78" t="s">
        <v>27</v>
      </c>
      <c r="I57" s="78">
        <v>1.3445</v>
      </c>
      <c r="J57" s="77">
        <v>1.3006</v>
      </c>
      <c r="K57" s="78"/>
      <c r="L57" s="78" t="s">
        <v>34</v>
      </c>
      <c r="M57" s="78">
        <v>4.2799999999999998E-2</v>
      </c>
    </row>
    <row r="58" spans="2:36">
      <c r="E58" s="37"/>
      <c r="G58" s="162"/>
      <c r="H58" s="78"/>
      <c r="I58" s="78"/>
      <c r="J58" s="77"/>
      <c r="K58" s="78"/>
      <c r="L58" s="78" t="s">
        <v>17</v>
      </c>
      <c r="M58" s="78">
        <v>1.1000000000000001E-3</v>
      </c>
    </row>
    <row r="59" spans="2:36">
      <c r="E59" s="37">
        <f>E61-E60</f>
        <v>8.0500000000000016E-2</v>
      </c>
      <c r="G59" s="162"/>
      <c r="H59" s="78"/>
      <c r="I59" s="78"/>
      <c r="J59" s="77"/>
      <c r="K59" s="78"/>
      <c r="L59" s="78"/>
      <c r="M59" s="78"/>
    </row>
    <row r="60" spans="2:36">
      <c r="E60" s="37">
        <v>1.0502</v>
      </c>
      <c r="G60" s="162"/>
      <c r="H60" s="78" t="s">
        <v>15</v>
      </c>
      <c r="I60" s="77">
        <v>1.5509999999999999</v>
      </c>
      <c r="J60" s="78">
        <v>1.4166000000000001</v>
      </c>
      <c r="K60" s="78"/>
      <c r="L60" s="78" t="s">
        <v>17</v>
      </c>
      <c r="M60" s="78">
        <v>0.13439999999999999</v>
      </c>
    </row>
    <row r="61" spans="2:36">
      <c r="E61" s="37">
        <f>E62/2</f>
        <v>1.1307</v>
      </c>
    </row>
    <row r="62" spans="2:36" s="44" customFormat="1" ht="22.5">
      <c r="B62" s="161" t="s">
        <v>131</v>
      </c>
      <c r="C62" s="69" t="s">
        <v>134</v>
      </c>
      <c r="D62" s="52" t="s">
        <v>42</v>
      </c>
      <c r="E62" s="79">
        <v>2.2614000000000001</v>
      </c>
      <c r="F62" s="79"/>
      <c r="G62" s="79"/>
      <c r="H62" s="53">
        <v>1E-4</v>
      </c>
      <c r="I62" s="84">
        <v>6.6400000000000001E-2</v>
      </c>
      <c r="J62" s="79">
        <v>0</v>
      </c>
      <c r="K62" s="79"/>
      <c r="L62" s="87"/>
      <c r="M62" s="79"/>
      <c r="N62" s="53" t="s">
        <v>135</v>
      </c>
      <c r="O62" s="87"/>
      <c r="P62" s="79">
        <v>0</v>
      </c>
      <c r="Q62" s="87"/>
      <c r="R62" s="53"/>
      <c r="S62" s="53">
        <v>1.6199999999999999E-2</v>
      </c>
      <c r="T62" s="52"/>
      <c r="U62" s="52"/>
      <c r="V62" s="79"/>
      <c r="W62" s="79">
        <v>0</v>
      </c>
      <c r="X62" s="79"/>
      <c r="Y62" s="84"/>
      <c r="Z62" s="53"/>
      <c r="AA62" s="84">
        <v>0.27860000000000001</v>
      </c>
      <c r="AB62" s="101">
        <v>0</v>
      </c>
      <c r="AC62" s="87"/>
      <c r="AD62" s="53"/>
      <c r="AE62" s="101">
        <v>0</v>
      </c>
      <c r="AF62" s="101"/>
      <c r="AG62" s="53"/>
    </row>
    <row r="63" spans="2:36" s="44" customFormat="1">
      <c r="B63" s="161"/>
      <c r="C63" s="80" t="s">
        <v>73</v>
      </c>
      <c r="D63" s="80"/>
      <c r="E63" s="81">
        <f>SUM(F63:AG63)</f>
        <v>1.1306999999999998</v>
      </c>
      <c r="F63" s="80"/>
      <c r="G63" s="80"/>
      <c r="H63" s="80"/>
      <c r="I63" s="80">
        <v>6.6400000000000001E-2</v>
      </c>
      <c r="J63" s="80"/>
      <c r="K63" s="80"/>
      <c r="L63" s="80"/>
      <c r="M63" s="80"/>
      <c r="N63" s="80">
        <v>1.0491999999999999</v>
      </c>
      <c r="O63" s="80"/>
      <c r="P63" s="80"/>
      <c r="Q63" s="80"/>
      <c r="R63" s="80"/>
      <c r="S63" s="80">
        <v>1.5100000000000001E-2</v>
      </c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</row>
    <row r="64" spans="2:36" s="44" customFormat="1">
      <c r="B64" s="161"/>
      <c r="C64" s="80" t="s">
        <v>74</v>
      </c>
      <c r="D64" s="80"/>
      <c r="E64" s="81">
        <v>1.1307</v>
      </c>
      <c r="F64" s="81"/>
      <c r="G64" s="81"/>
      <c r="H64" s="81">
        <v>1E-4</v>
      </c>
      <c r="I64" s="81">
        <v>0</v>
      </c>
      <c r="J64" s="81">
        <v>0</v>
      </c>
      <c r="K64" s="81">
        <v>0</v>
      </c>
      <c r="L64" s="81">
        <v>0</v>
      </c>
      <c r="M64" s="81"/>
      <c r="N64" s="81">
        <v>0.85089999999999999</v>
      </c>
      <c r="O64" s="81">
        <v>0</v>
      </c>
      <c r="P64" s="81">
        <v>0</v>
      </c>
      <c r="Q64" s="81">
        <v>0</v>
      </c>
      <c r="R64" s="81">
        <v>0</v>
      </c>
      <c r="S64" s="81">
        <v>1.1000000000000001E-3</v>
      </c>
      <c r="T64" s="81">
        <v>0</v>
      </c>
      <c r="U64" s="81">
        <v>0</v>
      </c>
      <c r="V64" s="81"/>
      <c r="W64" s="81">
        <v>0</v>
      </c>
      <c r="X64" s="81">
        <v>0</v>
      </c>
      <c r="Y64" s="81">
        <v>0</v>
      </c>
      <c r="Z64" s="81">
        <v>0</v>
      </c>
      <c r="AA64" s="81">
        <v>0.27860000000000001</v>
      </c>
      <c r="AB64" s="81">
        <v>0</v>
      </c>
      <c r="AC64" s="81">
        <v>0</v>
      </c>
      <c r="AD64" s="81">
        <v>0</v>
      </c>
      <c r="AE64" s="81">
        <v>0</v>
      </c>
      <c r="AF64" s="81">
        <v>0</v>
      </c>
      <c r="AG64" s="81">
        <v>0</v>
      </c>
    </row>
    <row r="65" spans="1:34">
      <c r="B65" s="105"/>
      <c r="C65" s="106"/>
      <c r="D65" s="106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66" spans="1:34">
      <c r="B66" s="105"/>
      <c r="C66" s="106"/>
      <c r="D66" s="106"/>
      <c r="E66" s="107">
        <f>E67/2</f>
        <v>0.19125</v>
      </c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</row>
    <row r="67" spans="1:34" s="44" customFormat="1" ht="22.5">
      <c r="B67" s="161" t="s">
        <v>131</v>
      </c>
      <c r="C67" s="108" t="s">
        <v>136</v>
      </c>
      <c r="D67" s="80" t="s">
        <v>42</v>
      </c>
      <c r="E67" s="81">
        <v>0.38250000000000001</v>
      </c>
      <c r="F67" s="81"/>
      <c r="G67" s="81"/>
      <c r="H67" s="81"/>
      <c r="I67" s="81">
        <v>0.32790000000000002</v>
      </c>
      <c r="J67" s="81">
        <v>0</v>
      </c>
      <c r="K67" s="81"/>
      <c r="L67" s="81"/>
      <c r="M67" s="81"/>
      <c r="N67" s="81" t="s">
        <v>137</v>
      </c>
      <c r="O67" s="81"/>
      <c r="P67" s="81">
        <v>0</v>
      </c>
      <c r="Q67" s="81"/>
      <c r="R67" s="81"/>
      <c r="S67" s="81"/>
      <c r="T67" s="81"/>
      <c r="U67" s="81"/>
      <c r="V67" s="81">
        <v>0</v>
      </c>
      <c r="W67" s="81">
        <v>0</v>
      </c>
      <c r="X67" s="81"/>
      <c r="Y67" s="81"/>
      <c r="Z67" s="81"/>
      <c r="AA67" s="81"/>
      <c r="AB67" s="81">
        <v>0</v>
      </c>
      <c r="AC67" s="81"/>
      <c r="AD67" s="81"/>
      <c r="AE67" s="81">
        <v>0</v>
      </c>
      <c r="AF67" s="81"/>
      <c r="AG67" s="81"/>
    </row>
    <row r="68" spans="1:34" s="44" customFormat="1">
      <c r="B68" s="161"/>
      <c r="C68" s="108" t="s">
        <v>72</v>
      </c>
      <c r="D68" s="80"/>
      <c r="E68" s="81">
        <f>SUM(G68:AG68)</f>
        <v>0.1913</v>
      </c>
      <c r="F68" s="81"/>
      <c r="G68" s="81"/>
      <c r="H68" s="81"/>
      <c r="I68" s="81">
        <v>0.1913</v>
      </c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4" s="44" customFormat="1">
      <c r="B69" s="161"/>
      <c r="C69" s="108" t="s">
        <v>43</v>
      </c>
      <c r="D69" s="80"/>
      <c r="E69" s="81">
        <f>SUM(F69:AG69)</f>
        <v>0.19120000000000001</v>
      </c>
      <c r="F69" s="81">
        <v>0</v>
      </c>
      <c r="G69" s="81">
        <v>0</v>
      </c>
      <c r="H69" s="81">
        <v>0</v>
      </c>
      <c r="I69" s="81">
        <v>0.1366</v>
      </c>
      <c r="J69" s="81">
        <v>0</v>
      </c>
      <c r="K69" s="81">
        <v>0</v>
      </c>
      <c r="L69" s="81">
        <v>0</v>
      </c>
      <c r="M69" s="81">
        <v>0</v>
      </c>
      <c r="N69" s="81">
        <v>5.4600000000000003E-2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81">
        <v>0</v>
      </c>
      <c r="AE69" s="81">
        <v>0</v>
      </c>
      <c r="AF69" s="81">
        <v>0</v>
      </c>
      <c r="AG69" s="81">
        <v>0</v>
      </c>
    </row>
    <row r="70" spans="1:34">
      <c r="B70" s="105"/>
      <c r="C70" s="109"/>
      <c r="D70" s="106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</row>
    <row r="71" spans="1:34">
      <c r="C71" s="3"/>
      <c r="D71" s="3"/>
      <c r="E71" s="36">
        <f>E72/2</f>
        <v>2.7904</v>
      </c>
      <c r="F71" s="3"/>
      <c r="G71" s="3">
        <v>2.8172000000000001</v>
      </c>
      <c r="H71" s="36">
        <f>G71-E71</f>
        <v>2.6800000000000157E-2</v>
      </c>
      <c r="I71" s="3"/>
      <c r="J71" s="3">
        <v>2.7904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34">
      <c r="A72" s="159" t="s">
        <v>138</v>
      </c>
      <c r="B72" s="161" t="s">
        <v>131</v>
      </c>
      <c r="C72" s="110" t="s">
        <v>139</v>
      </c>
      <c r="D72" s="110" t="s">
        <v>42</v>
      </c>
      <c r="E72" s="110">
        <v>5.5808</v>
      </c>
      <c r="F72" s="110"/>
      <c r="G72" s="111"/>
      <c r="H72" s="110">
        <v>0.85</v>
      </c>
      <c r="I72" s="110">
        <v>3.6368999999999998</v>
      </c>
      <c r="J72" s="110">
        <v>0</v>
      </c>
      <c r="K72" s="110"/>
      <c r="L72" s="110"/>
      <c r="M72" s="110"/>
      <c r="N72" s="110">
        <v>0.8901</v>
      </c>
      <c r="O72" s="110"/>
      <c r="P72" s="110"/>
      <c r="Q72" s="110">
        <v>0.1721</v>
      </c>
      <c r="R72" s="110"/>
      <c r="S72" s="110">
        <v>3.1699999999999999E-2</v>
      </c>
      <c r="T72" s="110"/>
      <c r="U72" s="110"/>
      <c r="V72" s="110">
        <v>0</v>
      </c>
      <c r="W72" s="110">
        <v>0</v>
      </c>
      <c r="X72" s="110"/>
      <c r="Y72" s="125"/>
      <c r="Z72" s="110"/>
      <c r="AA72" s="110"/>
      <c r="AB72" s="110">
        <v>0</v>
      </c>
      <c r="AC72" s="126"/>
      <c r="AD72" s="126"/>
      <c r="AE72" s="126">
        <v>0</v>
      </c>
      <c r="AF72" s="126"/>
      <c r="AG72" s="126"/>
    </row>
    <row r="73" spans="1:34">
      <c r="A73" s="159"/>
      <c r="B73" s="161"/>
      <c r="C73" s="110" t="s">
        <v>140</v>
      </c>
      <c r="D73" s="110"/>
      <c r="E73" s="111">
        <f>SUM(G73:AG73)</f>
        <v>2.7904</v>
      </c>
      <c r="F73" s="110"/>
      <c r="G73" s="111"/>
      <c r="H73" s="110">
        <v>0.85</v>
      </c>
      <c r="I73" s="110">
        <v>1.9403999999999999</v>
      </c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25"/>
      <c r="Z73" s="110"/>
      <c r="AA73" s="110"/>
      <c r="AB73" s="110"/>
      <c r="AC73" s="126"/>
      <c r="AD73" s="126"/>
      <c r="AE73" s="126"/>
      <c r="AF73" s="126"/>
      <c r="AG73" s="126"/>
    </row>
    <row r="74" spans="1:34">
      <c r="A74" s="159"/>
      <c r="B74" s="161"/>
      <c r="C74" s="110" t="s">
        <v>141</v>
      </c>
      <c r="D74" s="110"/>
      <c r="E74" s="111">
        <v>2.7904</v>
      </c>
      <c r="F74" s="111">
        <v>0</v>
      </c>
      <c r="G74" s="111">
        <v>0</v>
      </c>
      <c r="H74" s="111">
        <v>0</v>
      </c>
      <c r="I74" s="111">
        <v>1.6964999999999999</v>
      </c>
      <c r="J74" s="111">
        <v>0</v>
      </c>
      <c r="K74" s="111">
        <v>0</v>
      </c>
      <c r="L74" s="111">
        <v>0</v>
      </c>
      <c r="M74" s="111">
        <v>0</v>
      </c>
      <c r="N74" s="111">
        <v>0.8901</v>
      </c>
      <c r="O74" s="111">
        <v>0</v>
      </c>
      <c r="P74" s="111">
        <v>0</v>
      </c>
      <c r="Q74" s="111">
        <v>0.1721</v>
      </c>
      <c r="R74" s="111">
        <v>0</v>
      </c>
      <c r="S74" s="111">
        <v>3.1699999999999999E-2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</row>
    <row r="75" spans="1:34">
      <c r="B75" s="1" t="s">
        <v>142</v>
      </c>
      <c r="C75" s="2" t="s">
        <v>141</v>
      </c>
      <c r="D75" s="2"/>
      <c r="E75" s="2"/>
      <c r="F75" s="2"/>
      <c r="G75" s="112"/>
      <c r="H75" s="2"/>
      <c r="I75" s="2">
        <v>1.43E-2</v>
      </c>
      <c r="Y75" s="72"/>
    </row>
    <row r="76" spans="1:34">
      <c r="C76" s="2" t="s">
        <v>141</v>
      </c>
      <c r="D76" s="2" t="s">
        <v>42</v>
      </c>
      <c r="E76" s="2">
        <v>2.9415</v>
      </c>
      <c r="F76" s="2">
        <v>2.5943000000000001</v>
      </c>
      <c r="G76" s="112">
        <v>1.2464</v>
      </c>
      <c r="H76" s="2">
        <v>1.2464</v>
      </c>
      <c r="I76" s="2"/>
      <c r="J76" s="1">
        <v>0</v>
      </c>
      <c r="M76" s="1">
        <v>1.3069</v>
      </c>
      <c r="N76" s="1">
        <v>1.3069</v>
      </c>
      <c r="P76" s="1">
        <v>0</v>
      </c>
      <c r="S76" s="1">
        <v>4.1000000000000002E-2</v>
      </c>
      <c r="V76" s="1">
        <v>0</v>
      </c>
      <c r="W76" s="1">
        <v>0</v>
      </c>
      <c r="Y76" s="72"/>
      <c r="AB76" s="1">
        <v>0.34720000000000001</v>
      </c>
      <c r="AC76" s="1">
        <v>0.34720000000000001</v>
      </c>
      <c r="AE76" s="1">
        <v>0</v>
      </c>
    </row>
    <row r="77" spans="1:34">
      <c r="C77" s="2"/>
      <c r="D77" s="2"/>
      <c r="E77" s="112">
        <f>E74+E76</f>
        <v>5.7318999999999996</v>
      </c>
      <c r="F77" s="2"/>
      <c r="G77" s="112"/>
      <c r="H77" s="2"/>
      <c r="I77" s="2"/>
      <c r="Y77" s="72"/>
    </row>
    <row r="78" spans="1:34">
      <c r="G78" s="37"/>
      <c r="I78" s="36">
        <f>E74+I75</f>
        <v>2.8047</v>
      </c>
      <c r="K78" s="37"/>
      <c r="L78" s="37"/>
      <c r="Y78" s="72"/>
    </row>
    <row r="79" spans="1:34">
      <c r="E79" s="1" t="s">
        <v>143</v>
      </c>
      <c r="G79" s="37">
        <f>E80/7</f>
        <v>0.93700000000000006</v>
      </c>
      <c r="I79" s="36">
        <v>0.93700000000000006</v>
      </c>
      <c r="K79" s="37"/>
      <c r="L79" s="37"/>
      <c r="Y79" s="72"/>
    </row>
    <row r="80" spans="1:34" s="2" customFormat="1" ht="32.25" customHeight="1">
      <c r="A80" s="2" t="s">
        <v>144</v>
      </c>
      <c r="B80" s="19">
        <v>5</v>
      </c>
      <c r="C80" s="113" t="s">
        <v>145</v>
      </c>
      <c r="D80" s="114" t="s">
        <v>42</v>
      </c>
      <c r="E80" s="115">
        <v>6.5590000000000002</v>
      </c>
      <c r="F80" s="115"/>
      <c r="G80" s="115"/>
      <c r="H80" s="116">
        <v>4.1048</v>
      </c>
      <c r="I80" s="116">
        <v>1E-4</v>
      </c>
      <c r="J80" s="115">
        <v>0</v>
      </c>
      <c r="K80" s="115"/>
      <c r="L80" s="116"/>
      <c r="M80" s="115"/>
      <c r="N80" s="116">
        <v>2.359</v>
      </c>
      <c r="O80" s="116"/>
      <c r="P80" s="115"/>
      <c r="Q80" s="116"/>
      <c r="R80" s="116">
        <v>3.2000000000000001E-2</v>
      </c>
      <c r="S80" s="116">
        <v>6.3100000000000003E-2</v>
      </c>
      <c r="T80" s="116"/>
      <c r="U80" s="116"/>
      <c r="V80" s="115">
        <v>0</v>
      </c>
      <c r="W80" s="115">
        <v>0</v>
      </c>
      <c r="X80" s="115"/>
      <c r="Y80" s="116"/>
      <c r="Z80" s="127"/>
      <c r="AA80" s="17"/>
      <c r="AB80" s="128">
        <v>0</v>
      </c>
      <c r="AC80" s="17"/>
      <c r="AD80" s="18"/>
      <c r="AE80" s="128">
        <v>0</v>
      </c>
      <c r="AF80" s="128"/>
      <c r="AG80" s="18"/>
      <c r="AH80" s="27"/>
    </row>
    <row r="81" spans="2:34" s="2" customFormat="1" ht="32.25" customHeight="1">
      <c r="B81" s="117"/>
      <c r="C81" s="113" t="s">
        <v>44</v>
      </c>
      <c r="D81" s="114"/>
      <c r="E81" s="20">
        <f>SUM(F81:Y81)</f>
        <v>0.93700000000000006</v>
      </c>
      <c r="F81" s="20"/>
      <c r="G81" s="20"/>
      <c r="H81" s="17"/>
      <c r="I81" s="17"/>
      <c r="J81" s="20"/>
      <c r="K81" s="20"/>
      <c r="L81" s="17"/>
      <c r="M81" s="20"/>
      <c r="N81" s="17">
        <v>0.93700000000000006</v>
      </c>
      <c r="O81" s="17"/>
      <c r="P81" s="20"/>
      <c r="Q81" s="17"/>
      <c r="R81" s="17"/>
      <c r="S81" s="17"/>
      <c r="T81" s="17"/>
      <c r="U81" s="17"/>
      <c r="V81" s="20"/>
      <c r="W81" s="20"/>
      <c r="X81" s="20"/>
      <c r="Y81" s="17"/>
      <c r="Z81" s="129"/>
      <c r="AA81" s="129"/>
      <c r="AB81" s="130"/>
      <c r="AC81" s="129"/>
      <c r="AD81" s="131"/>
      <c r="AE81" s="130"/>
      <c r="AF81" s="130"/>
      <c r="AG81" s="131"/>
      <c r="AH81" s="27"/>
    </row>
    <row r="82" spans="2:34" s="2" customFormat="1">
      <c r="B82" s="117"/>
      <c r="C82" s="113" t="s">
        <v>45</v>
      </c>
      <c r="D82" s="114"/>
      <c r="E82" s="20">
        <f t="shared" ref="E82:E87" si="14">SUM(F82:Y82)</f>
        <v>0.93700000000000006</v>
      </c>
      <c r="F82" s="20"/>
      <c r="G82" s="20"/>
      <c r="H82" s="17">
        <v>9.7600000000000006E-2</v>
      </c>
      <c r="I82" s="17"/>
      <c r="J82" s="20"/>
      <c r="K82" s="20"/>
      <c r="L82" s="17"/>
      <c r="M82" s="20"/>
      <c r="N82" s="17">
        <v>0.83940000000000003</v>
      </c>
      <c r="O82" s="17"/>
      <c r="P82" s="20"/>
      <c r="Q82" s="17"/>
      <c r="R82" s="17"/>
      <c r="S82" s="17"/>
      <c r="T82" s="17"/>
      <c r="U82" s="17"/>
      <c r="V82" s="20"/>
      <c r="W82" s="20"/>
      <c r="X82" s="20"/>
      <c r="Y82" s="17"/>
      <c r="Z82" s="129"/>
      <c r="AA82" s="129"/>
      <c r="AB82" s="130"/>
      <c r="AC82" s="129"/>
      <c r="AD82" s="131"/>
      <c r="AE82" s="130"/>
      <c r="AF82" s="130"/>
      <c r="AG82" s="131"/>
      <c r="AH82" s="27"/>
    </row>
    <row r="83" spans="2:34" s="2" customFormat="1">
      <c r="B83" s="117"/>
      <c r="C83" s="113" t="s">
        <v>46</v>
      </c>
      <c r="D83" s="114"/>
      <c r="E83" s="20">
        <f t="shared" si="14"/>
        <v>0.93699999999999994</v>
      </c>
      <c r="F83" s="20"/>
      <c r="G83" s="20"/>
      <c r="H83" s="17">
        <v>0.92759999999999998</v>
      </c>
      <c r="I83" s="17"/>
      <c r="J83" s="20"/>
      <c r="K83" s="20"/>
      <c r="L83" s="17"/>
      <c r="M83" s="20"/>
      <c r="N83" s="17"/>
      <c r="O83" s="17"/>
      <c r="P83" s="20"/>
      <c r="Q83" s="17"/>
      <c r="R83" s="17">
        <v>9.4000000000000004E-3</v>
      </c>
      <c r="S83" s="17"/>
      <c r="T83" s="17"/>
      <c r="U83" s="17"/>
      <c r="V83" s="20"/>
      <c r="W83" s="20"/>
      <c r="X83" s="20"/>
      <c r="Y83" s="17"/>
      <c r="Z83" s="129"/>
      <c r="AA83" s="129"/>
      <c r="AB83" s="130"/>
      <c r="AC83" s="129"/>
      <c r="AD83" s="131"/>
      <c r="AE83" s="130"/>
      <c r="AF83" s="130"/>
      <c r="AG83" s="131"/>
      <c r="AH83" s="27"/>
    </row>
    <row r="84" spans="2:34" s="2" customFormat="1">
      <c r="B84" s="117"/>
      <c r="C84" s="113" t="s">
        <v>146</v>
      </c>
      <c r="D84" s="114"/>
      <c r="E84" s="20">
        <f t="shared" si="14"/>
        <v>0.93699999999999994</v>
      </c>
      <c r="F84" s="20"/>
      <c r="G84" s="20"/>
      <c r="H84" s="17">
        <v>0.92569999999999997</v>
      </c>
      <c r="I84" s="17"/>
      <c r="J84" s="20"/>
      <c r="K84" s="20"/>
      <c r="L84" s="17"/>
      <c r="M84" s="20"/>
      <c r="N84" s="17"/>
      <c r="O84" s="17"/>
      <c r="P84" s="20"/>
      <c r="Q84" s="17"/>
      <c r="R84" s="17">
        <v>1.1299999999999999E-2</v>
      </c>
      <c r="S84" s="17"/>
      <c r="T84" s="17"/>
      <c r="U84" s="17"/>
      <c r="V84" s="20"/>
      <c r="W84" s="20"/>
      <c r="X84" s="20"/>
      <c r="Y84" s="17"/>
      <c r="Z84" s="129"/>
      <c r="AA84" s="129"/>
      <c r="AB84" s="130"/>
      <c r="AC84" s="129"/>
      <c r="AD84" s="131"/>
      <c r="AE84" s="130"/>
      <c r="AF84" s="130"/>
      <c r="AG84" s="131"/>
      <c r="AH84" s="27"/>
    </row>
    <row r="85" spans="2:34" s="2" customFormat="1">
      <c r="B85" s="117"/>
      <c r="C85" s="113" t="s">
        <v>48</v>
      </c>
      <c r="D85" s="114"/>
      <c r="E85" s="20">
        <f t="shared" si="14"/>
        <v>0.93699999999999994</v>
      </c>
      <c r="F85" s="20"/>
      <c r="G85" s="20"/>
      <c r="H85" s="17">
        <v>0.92569999999999997</v>
      </c>
      <c r="I85" s="17"/>
      <c r="J85" s="20"/>
      <c r="K85" s="20"/>
      <c r="L85" s="17"/>
      <c r="M85" s="20"/>
      <c r="N85" s="17"/>
      <c r="O85" s="17"/>
      <c r="P85" s="20"/>
      <c r="Q85" s="17"/>
      <c r="R85" s="17">
        <v>1.1299999999999999E-2</v>
      </c>
      <c r="S85" s="17"/>
      <c r="T85" s="17"/>
      <c r="U85" s="17"/>
      <c r="V85" s="20"/>
      <c r="W85" s="20"/>
      <c r="X85" s="20"/>
      <c r="Y85" s="17"/>
      <c r="Z85" s="129"/>
      <c r="AA85" s="129"/>
      <c r="AB85" s="130"/>
      <c r="AC85" s="129"/>
      <c r="AD85" s="131"/>
      <c r="AE85" s="130"/>
      <c r="AF85" s="130"/>
      <c r="AG85" s="131"/>
      <c r="AH85" s="27"/>
    </row>
    <row r="86" spans="2:34" s="2" customFormat="1">
      <c r="B86" s="117"/>
      <c r="C86" s="113" t="s">
        <v>49</v>
      </c>
      <c r="D86" s="114"/>
      <c r="E86" s="20">
        <f t="shared" si="14"/>
        <v>0.93699999999999994</v>
      </c>
      <c r="F86" s="20"/>
      <c r="G86" s="20"/>
      <c r="H86" s="17">
        <v>0.91739999999999999</v>
      </c>
      <c r="I86" s="17"/>
      <c r="J86" s="20"/>
      <c r="K86" s="20"/>
      <c r="L86" s="17"/>
      <c r="M86" s="20"/>
      <c r="N86" s="17"/>
      <c r="O86" s="17"/>
      <c r="P86" s="20"/>
      <c r="Q86" s="17"/>
      <c r="R86" s="17"/>
      <c r="S86" s="17">
        <v>1.9599999999999999E-2</v>
      </c>
      <c r="T86" s="17"/>
      <c r="U86" s="17"/>
      <c r="V86" s="20"/>
      <c r="W86" s="20"/>
      <c r="X86" s="20"/>
      <c r="Y86" s="17"/>
      <c r="Z86" s="129"/>
      <c r="AA86" s="129"/>
      <c r="AB86" s="130"/>
      <c r="AC86" s="129"/>
      <c r="AD86" s="131"/>
      <c r="AE86" s="130"/>
      <c r="AF86" s="130"/>
      <c r="AG86" s="131"/>
      <c r="AH86" s="27"/>
    </row>
    <row r="87" spans="2:34" s="2" customFormat="1">
      <c r="B87" s="118"/>
      <c r="C87" s="113" t="s">
        <v>50</v>
      </c>
      <c r="D87" s="119"/>
      <c r="E87" s="20">
        <f t="shared" si="14"/>
        <v>0.93699999999999994</v>
      </c>
      <c r="F87" s="119"/>
      <c r="G87" s="120"/>
      <c r="H87" s="119">
        <v>0.31080000000000002</v>
      </c>
      <c r="I87" s="123">
        <v>1E-4</v>
      </c>
      <c r="J87" s="119"/>
      <c r="K87" s="120"/>
      <c r="L87" s="120"/>
      <c r="M87" s="119"/>
      <c r="N87" s="119">
        <v>0.58260000000000001</v>
      </c>
      <c r="O87" s="119"/>
      <c r="P87" s="119"/>
      <c r="Q87" s="124"/>
      <c r="R87" s="124"/>
      <c r="S87" s="124">
        <v>4.3499999999999997E-2</v>
      </c>
      <c r="T87" s="124"/>
      <c r="U87" s="119"/>
      <c r="V87" s="119"/>
      <c r="W87" s="119"/>
      <c r="X87" s="119"/>
      <c r="Y87" s="132"/>
    </row>
    <row r="88" spans="2:34">
      <c r="E88" s="37">
        <f>SUM(E81:E87)</f>
        <v>6.5590000000000002</v>
      </c>
      <c r="G88" s="37"/>
      <c r="H88" s="38"/>
      <c r="I88" s="36"/>
      <c r="K88" s="36"/>
      <c r="L88" s="36"/>
      <c r="M88" s="3"/>
      <c r="N88" s="38"/>
      <c r="O88" s="3"/>
      <c r="P88" s="3"/>
      <c r="Q88" s="3"/>
      <c r="R88" s="38"/>
      <c r="S88" s="38"/>
      <c r="T88" s="3"/>
      <c r="U88" s="3"/>
      <c r="Y88" s="72"/>
    </row>
    <row r="89" spans="2:34">
      <c r="K89" s="3"/>
      <c r="L89" s="3"/>
      <c r="M89" s="3"/>
      <c r="N89" s="36"/>
      <c r="O89" s="3"/>
      <c r="P89" s="3"/>
      <c r="Q89" s="3"/>
      <c r="R89" s="38"/>
      <c r="S89" s="38"/>
      <c r="T89" s="3"/>
      <c r="U89" s="3"/>
    </row>
    <row r="90" spans="2:34">
      <c r="C90" s="47"/>
      <c r="D90" s="47"/>
      <c r="E90" s="47" t="s">
        <v>147</v>
      </c>
      <c r="F90" s="47" t="s">
        <v>148</v>
      </c>
      <c r="G90" s="47"/>
      <c r="H90" s="47"/>
      <c r="I90" s="47" t="s">
        <v>149</v>
      </c>
      <c r="K90" s="3"/>
      <c r="L90" s="3"/>
      <c r="M90" s="3"/>
      <c r="N90" s="36"/>
      <c r="O90" s="3"/>
      <c r="P90" s="3"/>
      <c r="Q90" s="3"/>
      <c r="R90" s="3"/>
      <c r="S90" s="3"/>
      <c r="T90" s="3"/>
      <c r="U90" s="3"/>
    </row>
    <row r="91" spans="2:34">
      <c r="C91" s="47"/>
      <c r="D91" s="47"/>
      <c r="E91" s="47"/>
      <c r="F91" s="47"/>
      <c r="G91" s="47"/>
      <c r="H91" s="47"/>
      <c r="I91" s="47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2:34">
      <c r="C92" s="121" t="s">
        <v>150</v>
      </c>
      <c r="D92" s="47"/>
      <c r="E92" s="47" t="s">
        <v>151</v>
      </c>
      <c r="F92" s="47" t="s">
        <v>30</v>
      </c>
      <c r="G92" s="47">
        <v>9.0499999999999997E-2</v>
      </c>
      <c r="H92" s="47"/>
      <c r="I92" s="47">
        <v>2016</v>
      </c>
      <c r="K92" s="3"/>
      <c r="L92" s="36"/>
      <c r="M92" s="3"/>
      <c r="N92" s="3"/>
      <c r="O92" s="3"/>
      <c r="P92" s="3"/>
      <c r="Q92" s="3"/>
      <c r="R92" s="3"/>
      <c r="S92" s="3"/>
      <c r="T92" s="3"/>
      <c r="U92" s="3"/>
    </row>
    <row r="93" spans="2:34">
      <c r="C93" s="47" t="s">
        <v>112</v>
      </c>
      <c r="D93" s="47"/>
      <c r="E93" s="47" t="s">
        <v>21</v>
      </c>
      <c r="F93" s="47" t="s">
        <v>34</v>
      </c>
      <c r="G93" s="47">
        <v>5.9999999999999995E-4</v>
      </c>
      <c r="H93" s="47"/>
      <c r="I93" s="47">
        <v>2015</v>
      </c>
      <c r="K93" s="38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2:34">
      <c r="C94" s="121" t="s">
        <v>150</v>
      </c>
      <c r="D94" s="47"/>
      <c r="E94" s="47" t="s">
        <v>151</v>
      </c>
      <c r="F94" s="47" t="s">
        <v>30</v>
      </c>
      <c r="G94" s="47">
        <v>9.2999999999999992E-3</v>
      </c>
      <c r="H94" s="47"/>
      <c r="I94" s="47">
        <v>2013</v>
      </c>
      <c r="L94" s="37"/>
    </row>
    <row r="95" spans="2:34">
      <c r="C95" s="121" t="s">
        <v>150</v>
      </c>
      <c r="D95" s="47"/>
      <c r="E95" s="47" t="s">
        <v>151</v>
      </c>
      <c r="F95" s="47" t="s">
        <v>30</v>
      </c>
      <c r="G95" s="47">
        <v>9.0499999999999997E-2</v>
      </c>
      <c r="H95" s="47"/>
      <c r="I95" s="47">
        <v>2010</v>
      </c>
    </row>
    <row r="98" spans="3:31">
      <c r="C98" s="12">
        <f>C96+C97</f>
        <v>0</v>
      </c>
      <c r="D98" s="12">
        <f t="shared" ref="D98:AE98" si="15">D96+D97</f>
        <v>0</v>
      </c>
      <c r="E98" s="12">
        <f t="shared" si="15"/>
        <v>0</v>
      </c>
      <c r="F98" s="12">
        <f t="shared" si="15"/>
        <v>0</v>
      </c>
      <c r="G98" s="12">
        <f t="shared" si="15"/>
        <v>0</v>
      </c>
      <c r="H98" s="12">
        <f t="shared" si="15"/>
        <v>0</v>
      </c>
      <c r="I98" s="12">
        <f t="shared" si="15"/>
        <v>0</v>
      </c>
      <c r="J98" s="12">
        <f t="shared" si="15"/>
        <v>0</v>
      </c>
      <c r="K98" s="12">
        <f t="shared" si="15"/>
        <v>0</v>
      </c>
      <c r="L98" s="12">
        <f t="shared" si="15"/>
        <v>0</v>
      </c>
      <c r="M98" s="12">
        <f t="shared" si="15"/>
        <v>0</v>
      </c>
      <c r="N98" s="12">
        <f t="shared" si="15"/>
        <v>0</v>
      </c>
      <c r="O98" s="12">
        <f t="shared" si="15"/>
        <v>0</v>
      </c>
      <c r="P98" s="12">
        <f t="shared" si="15"/>
        <v>0</v>
      </c>
      <c r="Q98" s="12">
        <f t="shared" si="15"/>
        <v>0</v>
      </c>
      <c r="R98" s="12">
        <f t="shared" si="15"/>
        <v>0</v>
      </c>
      <c r="S98" s="12">
        <f t="shared" si="15"/>
        <v>0</v>
      </c>
      <c r="T98" s="12">
        <f t="shared" si="15"/>
        <v>0</v>
      </c>
      <c r="U98" s="12">
        <f t="shared" si="15"/>
        <v>0</v>
      </c>
      <c r="V98" s="12">
        <f t="shared" si="15"/>
        <v>0</v>
      </c>
      <c r="W98" s="12">
        <f t="shared" si="15"/>
        <v>0</v>
      </c>
      <c r="X98" s="12">
        <f t="shared" si="15"/>
        <v>0</v>
      </c>
      <c r="Y98" s="12">
        <f t="shared" si="15"/>
        <v>0</v>
      </c>
      <c r="Z98" s="12">
        <f t="shared" si="15"/>
        <v>0</v>
      </c>
      <c r="AA98" s="12">
        <f t="shared" si="15"/>
        <v>0</v>
      </c>
      <c r="AB98" s="12">
        <f t="shared" si="15"/>
        <v>0</v>
      </c>
      <c r="AC98" s="12">
        <f t="shared" si="15"/>
        <v>0</v>
      </c>
      <c r="AD98" s="12">
        <f t="shared" si="15"/>
        <v>0</v>
      </c>
      <c r="AE98" s="12">
        <f t="shared" si="15"/>
        <v>0</v>
      </c>
    </row>
    <row r="102" spans="3:31">
      <c r="E102" s="1">
        <f>G92+G94+G95</f>
        <v>0.1903</v>
      </c>
      <c r="H102" s="1">
        <v>11289</v>
      </c>
      <c r="I102" s="1">
        <v>9945</v>
      </c>
      <c r="M102" s="1">
        <f>H102-I102</f>
        <v>1344</v>
      </c>
      <c r="P102" s="1">
        <f>M109+M110</f>
        <v>1985</v>
      </c>
    </row>
    <row r="104" spans="3:31">
      <c r="Q104" s="45"/>
    </row>
    <row r="105" spans="3:31">
      <c r="I105" s="1" t="s">
        <v>152</v>
      </c>
      <c r="K105" s="1">
        <v>117</v>
      </c>
      <c r="M105" s="1">
        <v>104</v>
      </c>
    </row>
    <row r="106" spans="3:31">
      <c r="G106" s="1">
        <v>13006</v>
      </c>
      <c r="H106" s="2">
        <v>13445</v>
      </c>
      <c r="I106" s="2">
        <f>H106-F109</f>
        <v>439</v>
      </c>
      <c r="J106" s="2"/>
      <c r="K106" s="2">
        <v>428</v>
      </c>
      <c r="L106" s="2"/>
      <c r="M106" s="2">
        <f>I106-K106</f>
        <v>11</v>
      </c>
      <c r="P106" s="1">
        <f>P102+L109</f>
        <v>2413</v>
      </c>
    </row>
    <row r="107" spans="3:31">
      <c r="G107" s="1">
        <v>25503</v>
      </c>
      <c r="H107" s="44">
        <v>26134</v>
      </c>
      <c r="I107" s="44">
        <f>H107-G107</f>
        <v>631</v>
      </c>
      <c r="J107" s="44"/>
      <c r="K107" s="44"/>
      <c r="L107" s="44"/>
      <c r="M107" s="44">
        <v>631</v>
      </c>
    </row>
    <row r="108" spans="3:31">
      <c r="E108" s="122" t="s">
        <v>31</v>
      </c>
      <c r="F108" s="122" t="s">
        <v>27</v>
      </c>
      <c r="G108" s="122" t="s">
        <v>28</v>
      </c>
      <c r="H108" s="122" t="s">
        <v>153</v>
      </c>
      <c r="I108" s="122"/>
      <c r="J108" s="122"/>
      <c r="K108" s="122" t="s">
        <v>154</v>
      </c>
      <c r="L108" s="122">
        <v>117</v>
      </c>
      <c r="M108" s="122">
        <v>104</v>
      </c>
    </row>
    <row r="109" spans="3:31">
      <c r="C109" s="1" t="s">
        <v>155</v>
      </c>
      <c r="E109" s="122">
        <v>13123</v>
      </c>
      <c r="F109" s="119">
        <v>13006</v>
      </c>
      <c r="G109" s="122">
        <v>27847</v>
      </c>
      <c r="H109" s="122">
        <v>4190</v>
      </c>
      <c r="I109" s="122"/>
      <c r="J109" s="122"/>
      <c r="K109" s="122">
        <v>1840</v>
      </c>
      <c r="L109" s="122">
        <v>428</v>
      </c>
      <c r="M109" s="122">
        <v>642</v>
      </c>
      <c r="N109" s="1">
        <f>SUM(E109:M109)</f>
        <v>61076</v>
      </c>
    </row>
    <row r="110" spans="3:31">
      <c r="E110" s="122"/>
      <c r="F110" s="122"/>
      <c r="G110" s="77"/>
      <c r="H110" s="122"/>
      <c r="I110" s="122"/>
      <c r="J110" s="122"/>
      <c r="K110" s="122"/>
      <c r="L110" s="122"/>
      <c r="M110" s="122">
        <v>1343</v>
      </c>
    </row>
    <row r="113" spans="2:33">
      <c r="B113" s="1">
        <v>1</v>
      </c>
      <c r="C113" s="1" t="s">
        <v>41</v>
      </c>
      <c r="D113" s="1" t="s">
        <v>42</v>
      </c>
      <c r="E113" s="1">
        <v>0.10630000000000001</v>
      </c>
      <c r="F113" s="1">
        <v>0.10630000000000001</v>
      </c>
      <c r="G113" s="1">
        <v>2.9999999999999997E-4</v>
      </c>
      <c r="H113" s="1">
        <v>2.9999999999999997E-4</v>
      </c>
      <c r="J113" s="1">
        <v>0</v>
      </c>
      <c r="M113" s="1">
        <v>7.2800000000000004E-2</v>
      </c>
      <c r="N113" s="1">
        <v>6.8099999999999994E-2</v>
      </c>
      <c r="O113" s="1">
        <v>4.7000000000000002E-3</v>
      </c>
      <c r="P113" s="1">
        <v>0</v>
      </c>
      <c r="S113" s="1">
        <v>3.1600000000000003E-2</v>
      </c>
      <c r="U113" s="1">
        <v>1.6000000000000001E-3</v>
      </c>
      <c r="V113" s="1">
        <v>0</v>
      </c>
      <c r="W113" s="1">
        <v>0</v>
      </c>
      <c r="AB113" s="1">
        <v>0</v>
      </c>
      <c r="AE113" s="1">
        <v>0</v>
      </c>
    </row>
    <row r="114" spans="2:33">
      <c r="B114" s="1">
        <v>12</v>
      </c>
      <c r="C114" s="1" t="s">
        <v>156</v>
      </c>
      <c r="D114" s="1" t="s">
        <v>42</v>
      </c>
      <c r="E114" s="1">
        <v>1.548</v>
      </c>
      <c r="F114" s="1">
        <v>1.548</v>
      </c>
      <c r="G114" s="1">
        <v>1.5223</v>
      </c>
      <c r="H114" s="1">
        <v>0.74619999999999997</v>
      </c>
      <c r="I114" s="1">
        <v>0.77610000000000001</v>
      </c>
      <c r="J114" s="1">
        <v>0</v>
      </c>
      <c r="M114" s="1">
        <v>2.5700000000000001E-2</v>
      </c>
      <c r="N114" s="1">
        <v>2.5700000000000001E-2</v>
      </c>
      <c r="P114" s="1">
        <v>0</v>
      </c>
      <c r="V114" s="1">
        <v>0</v>
      </c>
      <c r="W114" s="1">
        <v>0</v>
      </c>
      <c r="AB114" s="1">
        <v>0</v>
      </c>
      <c r="AE114" s="1">
        <v>0</v>
      </c>
    </row>
    <row r="115" spans="2:33">
      <c r="E115" s="1">
        <v>1.6543000000000001</v>
      </c>
      <c r="F115" s="1">
        <v>1.6543000000000001</v>
      </c>
      <c r="G115" s="1">
        <v>1.5226</v>
      </c>
      <c r="H115" s="1">
        <v>0.74650000000000005</v>
      </c>
      <c r="I115" s="1">
        <v>0.77610000000000001</v>
      </c>
      <c r="J115" s="1">
        <v>0</v>
      </c>
      <c r="K115" s="1">
        <v>0</v>
      </c>
      <c r="L115" s="1">
        <v>0</v>
      </c>
      <c r="M115" s="1">
        <v>9.8500000000000004E-2</v>
      </c>
      <c r="N115" s="1">
        <v>9.3799999999999994E-2</v>
      </c>
      <c r="O115" s="1">
        <v>4.7000000000000002E-3</v>
      </c>
      <c r="P115" s="1">
        <v>0</v>
      </c>
      <c r="Q115" s="1">
        <v>0</v>
      </c>
      <c r="R115" s="1">
        <v>0</v>
      </c>
      <c r="S115" s="1">
        <v>3.1600000000000003E-2</v>
      </c>
      <c r="T115" s="1">
        <v>0</v>
      </c>
      <c r="U115" s="1">
        <v>1.6000000000000001E-3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</row>
    <row r="125" spans="2:33">
      <c r="C125" s="1" t="s">
        <v>157</v>
      </c>
    </row>
    <row r="127" spans="2:33">
      <c r="C127" s="122"/>
      <c r="D127" s="122"/>
      <c r="E127" s="122"/>
      <c r="F127" s="122" t="s">
        <v>19</v>
      </c>
      <c r="G127" s="122" t="s">
        <v>27</v>
      </c>
      <c r="H127" s="122" t="s">
        <v>31</v>
      </c>
      <c r="I127" s="122" t="s">
        <v>32</v>
      </c>
      <c r="J127" s="122">
        <v>104</v>
      </c>
      <c r="K127" s="122" t="s">
        <v>158</v>
      </c>
    </row>
    <row r="128" spans="2:33">
      <c r="C128" s="122" t="s">
        <v>78</v>
      </c>
      <c r="D128" s="122"/>
      <c r="E128" s="122"/>
      <c r="F128" s="122"/>
      <c r="G128" s="122">
        <v>5.04E-2</v>
      </c>
      <c r="H128" s="122"/>
      <c r="I128" s="122"/>
      <c r="J128" s="122">
        <v>2.4199999999999999E-2</v>
      </c>
      <c r="K128" s="122">
        <f t="shared" ref="K128:K133" si="16">SUM(F128:J128)</f>
        <v>7.46E-2</v>
      </c>
    </row>
    <row r="129" spans="3:14">
      <c r="C129" s="122" t="s">
        <v>58</v>
      </c>
      <c r="D129" s="122"/>
      <c r="E129" s="122"/>
      <c r="F129" s="122"/>
      <c r="G129" s="122">
        <v>0.13769999999999999</v>
      </c>
      <c r="H129" s="122"/>
      <c r="I129" s="122"/>
      <c r="J129" s="122"/>
      <c r="K129" s="122">
        <f t="shared" si="16"/>
        <v>0.13769999999999999</v>
      </c>
    </row>
    <row r="130" spans="3:14">
      <c r="C130" s="122" t="s">
        <v>59</v>
      </c>
      <c r="D130" s="122"/>
      <c r="E130" s="122"/>
      <c r="F130" s="122"/>
      <c r="G130" s="122">
        <v>5.9700000000000003E-2</v>
      </c>
      <c r="H130" s="122">
        <v>1.5599999999999999E-2</v>
      </c>
      <c r="I130" s="122"/>
      <c r="J130" s="122"/>
      <c r="K130" s="122">
        <f t="shared" si="16"/>
        <v>7.5300000000000006E-2</v>
      </c>
    </row>
    <row r="131" spans="3:14">
      <c r="C131" s="122" t="s">
        <v>79</v>
      </c>
      <c r="D131" s="122"/>
      <c r="E131" s="122"/>
      <c r="F131" s="122"/>
      <c r="G131" s="122">
        <v>8.9399999999999993E-2</v>
      </c>
      <c r="H131" s="122">
        <v>1.46E-2</v>
      </c>
      <c r="I131" s="122"/>
      <c r="J131" s="122"/>
      <c r="K131" s="122">
        <f t="shared" si="16"/>
        <v>0.104</v>
      </c>
    </row>
    <row r="132" spans="3:14">
      <c r="C132" s="122" t="s">
        <v>66</v>
      </c>
      <c r="D132" s="122"/>
      <c r="E132" s="122"/>
      <c r="F132" s="122">
        <v>1.6000000000000001E-3</v>
      </c>
      <c r="G132" s="122"/>
      <c r="H132" s="122">
        <v>6.5699999999999995E-2</v>
      </c>
      <c r="I132" s="122">
        <v>4.7000000000000002E-3</v>
      </c>
      <c r="J132" s="122">
        <v>3.1600000000000003E-2</v>
      </c>
      <c r="K132" s="122">
        <f t="shared" si="16"/>
        <v>0.1036</v>
      </c>
    </row>
    <row r="133" spans="3:14">
      <c r="C133" s="122" t="s">
        <v>80</v>
      </c>
      <c r="D133" s="122"/>
      <c r="E133" s="122"/>
      <c r="F133" s="122"/>
      <c r="G133" s="122">
        <v>0.16020000000000001</v>
      </c>
      <c r="H133" s="122"/>
      <c r="I133" s="122"/>
      <c r="J133" s="122"/>
      <c r="K133" s="122">
        <f t="shared" si="16"/>
        <v>0.16020000000000001</v>
      </c>
    </row>
    <row r="134" spans="3:14">
      <c r="F134" s="1">
        <f t="shared" ref="F134:K134" si="17">SUM(F128:F133)</f>
        <v>1.6000000000000001E-3</v>
      </c>
      <c r="G134" s="1">
        <f t="shared" si="17"/>
        <v>0.49740000000000001</v>
      </c>
      <c r="H134" s="1">
        <f t="shared" si="17"/>
        <v>9.5899999999999985E-2</v>
      </c>
      <c r="I134" s="1">
        <f t="shared" si="17"/>
        <v>4.7000000000000002E-3</v>
      </c>
      <c r="J134" s="1">
        <f t="shared" si="17"/>
        <v>5.5800000000000002E-2</v>
      </c>
      <c r="K134" s="1">
        <f t="shared" si="17"/>
        <v>0.65539999999999998</v>
      </c>
    </row>
    <row r="137" spans="3:14">
      <c r="C137" s="1" t="s">
        <v>159</v>
      </c>
      <c r="N137" s="1">
        <f>156+78+67</f>
        <v>301</v>
      </c>
    </row>
    <row r="138" spans="3:14">
      <c r="C138" s="122"/>
      <c r="D138" s="122"/>
      <c r="E138" s="122"/>
      <c r="F138" s="122" t="s">
        <v>19</v>
      </c>
      <c r="G138" s="122" t="s">
        <v>27</v>
      </c>
      <c r="H138" s="122" t="s">
        <v>31</v>
      </c>
      <c r="I138" s="122" t="s">
        <v>32</v>
      </c>
      <c r="J138" s="122">
        <v>104</v>
      </c>
      <c r="K138" s="122" t="s">
        <v>158</v>
      </c>
    </row>
    <row r="139" spans="3:14">
      <c r="C139" s="122" t="s">
        <v>41</v>
      </c>
      <c r="D139" s="122"/>
      <c r="E139" s="122"/>
      <c r="F139" s="122">
        <v>1.6000000000000001E-3</v>
      </c>
      <c r="G139" s="122"/>
      <c r="H139" s="122">
        <v>6.5699999999999995E-2</v>
      </c>
      <c r="I139" s="122">
        <v>4.7000000000000002E-3</v>
      </c>
      <c r="J139" s="122">
        <v>3.1600000000000003E-2</v>
      </c>
      <c r="K139" s="122">
        <f>SUM(F139:J139)</f>
        <v>0.1036</v>
      </c>
    </row>
    <row r="140" spans="3:14">
      <c r="C140" s="122" t="s">
        <v>58</v>
      </c>
      <c r="D140" s="122"/>
      <c r="E140" s="122"/>
      <c r="F140" s="122"/>
      <c r="G140" s="122">
        <v>0.2576</v>
      </c>
      <c r="H140" s="122">
        <v>3.0200000000000001E-2</v>
      </c>
      <c r="I140" s="122"/>
      <c r="J140" s="122"/>
      <c r="K140" s="122">
        <f>SUM(F140:J140)</f>
        <v>0.2878</v>
      </c>
    </row>
    <row r="141" spans="3:14">
      <c r="C141" s="122" t="s">
        <v>75</v>
      </c>
      <c r="D141" s="122"/>
      <c r="E141" s="122"/>
      <c r="F141" s="122">
        <v>0</v>
      </c>
      <c r="G141" s="122">
        <v>0.23980000000000001</v>
      </c>
      <c r="H141" s="122">
        <v>0</v>
      </c>
      <c r="I141" s="122">
        <v>0</v>
      </c>
      <c r="J141" s="122">
        <v>2.4199999999999999E-2</v>
      </c>
      <c r="K141" s="122">
        <v>0.26400000000000001</v>
      </c>
    </row>
    <row r="142" spans="3:14">
      <c r="K142" s="1">
        <f>SUM(K139:K141)</f>
        <v>0.65539999999999998</v>
      </c>
    </row>
  </sheetData>
  <mergeCells count="37">
    <mergeCell ref="B2:AG3"/>
    <mergeCell ref="G57:G60"/>
    <mergeCell ref="S6:S7"/>
    <mergeCell ref="T6:T7"/>
    <mergeCell ref="U6:U7"/>
    <mergeCell ref="V6:V7"/>
    <mergeCell ref="A72:A74"/>
    <mergeCell ref="B5:B7"/>
    <mergeCell ref="B53:B56"/>
    <mergeCell ref="B62:B64"/>
    <mergeCell ref="B67:B69"/>
    <mergeCell ref="B72:B74"/>
    <mergeCell ref="AE6:AG6"/>
    <mergeCell ref="B46:D46"/>
    <mergeCell ref="B47:D47"/>
    <mergeCell ref="B48:D48"/>
    <mergeCell ref="B49:E49"/>
    <mergeCell ref="M49:N49"/>
    <mergeCell ref="U49:W49"/>
    <mergeCell ref="C5:C7"/>
    <mergeCell ref="D5:D7"/>
    <mergeCell ref="E5:E7"/>
    <mergeCell ref="F6:F7"/>
    <mergeCell ref="Z6:Z7"/>
    <mergeCell ref="AA6:AA7"/>
    <mergeCell ref="AB6:AB7"/>
    <mergeCell ref="AD6:AD7"/>
    <mergeCell ref="G6:I6"/>
    <mergeCell ref="J6:L6"/>
    <mergeCell ref="M6:O6"/>
    <mergeCell ref="P6:R6"/>
    <mergeCell ref="W6:Y6"/>
    <mergeCell ref="O4:Q4"/>
    <mergeCell ref="AC4:AG4"/>
    <mergeCell ref="F5:U5"/>
    <mergeCell ref="V5:AA5"/>
    <mergeCell ref="AB5:AG5"/>
  </mergeCells>
  <phoneticPr fontId="37" type="noConversion"/>
  <pageMargins left="0.7" right="0.7" top="0.75" bottom="0.75" header="0.3" footer="0.3"/>
  <pageSetup paperSize="9" orientation="portrait"/>
  <ignoredErrors>
    <ignoredError sqref="F46:AG48 E46:E48 E39:AG40 E26:AG28 E30:AG37 E44:AG45 E16:AG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Zeros="0" tabSelected="1" workbookViewId="0">
      <pane ySplit="7" topLeftCell="A47" activePane="bottomLeft" state="frozen"/>
      <selection pane="bottomLeft" activeCell="AC64" sqref="AC64"/>
    </sheetView>
  </sheetViews>
  <sheetFormatPr defaultColWidth="9" defaultRowHeight="13.5"/>
  <cols>
    <col min="1" max="1" width="6.25" style="1" customWidth="1"/>
    <col min="2" max="2" width="5.125" style="1" customWidth="1"/>
    <col min="3" max="3" width="43.125" style="1" customWidth="1"/>
    <col min="4" max="4" width="4.125" style="1" customWidth="1"/>
    <col min="5" max="5" width="8.375" style="1" customWidth="1"/>
    <col min="6" max="18" width="7.75" style="1" customWidth="1"/>
    <col min="19" max="34" width="6.875" style="1" customWidth="1"/>
    <col min="35" max="16384" width="9" style="1"/>
  </cols>
  <sheetData>
    <row r="1" spans="1:35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3.5" customHeight="1">
      <c r="A2" s="152" t="s">
        <v>120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25"/>
    </row>
    <row r="3" spans="1:35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25"/>
    </row>
    <row r="4" spans="1:35" ht="27.75" customHeight="1">
      <c r="A4" s="7" t="s">
        <v>1</v>
      </c>
      <c r="C4" s="8"/>
      <c r="D4" s="8"/>
      <c r="E4" s="8"/>
      <c r="F4" s="8"/>
      <c r="G4" s="8"/>
      <c r="H4" s="9"/>
      <c r="I4" s="9"/>
      <c r="J4" s="9"/>
      <c r="K4" s="9"/>
      <c r="L4" s="9"/>
      <c r="M4" s="21"/>
      <c r="N4" s="21"/>
      <c r="O4" s="134" t="s">
        <v>2</v>
      </c>
      <c r="P4" s="134"/>
      <c r="Q4" s="134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163" t="s">
        <v>3</v>
      </c>
      <c r="AE4" s="163"/>
      <c r="AF4" s="163"/>
      <c r="AG4" s="163"/>
      <c r="AH4" s="163"/>
      <c r="AI4" s="21"/>
    </row>
    <row r="5" spans="1:35" ht="24.75" customHeight="1">
      <c r="A5" s="174" t="s">
        <v>4</v>
      </c>
      <c r="B5" s="143" t="s">
        <v>5</v>
      </c>
      <c r="C5" s="141" t="s">
        <v>6</v>
      </c>
      <c r="D5" s="141" t="s">
        <v>7</v>
      </c>
      <c r="E5" s="141" t="s">
        <v>8</v>
      </c>
      <c r="F5" s="136" t="s">
        <v>9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 t="s">
        <v>10</v>
      </c>
      <c r="W5" s="138"/>
      <c r="X5" s="138"/>
      <c r="Y5" s="138"/>
      <c r="Z5" s="138"/>
      <c r="AA5" s="138"/>
      <c r="AB5" s="139"/>
      <c r="AC5" s="140" t="s">
        <v>11</v>
      </c>
      <c r="AD5" s="140"/>
      <c r="AE5" s="140"/>
      <c r="AF5" s="140"/>
      <c r="AG5" s="140"/>
      <c r="AH5" s="140"/>
      <c r="AI5" s="26"/>
    </row>
    <row r="6" spans="1:35" ht="24.75" customHeight="1">
      <c r="A6" s="174"/>
      <c r="B6" s="143"/>
      <c r="C6" s="141"/>
      <c r="D6" s="141"/>
      <c r="E6" s="141"/>
      <c r="F6" s="141" t="s">
        <v>12</v>
      </c>
      <c r="G6" s="141" t="s">
        <v>13</v>
      </c>
      <c r="H6" s="141"/>
      <c r="I6" s="141"/>
      <c r="J6" s="141" t="s">
        <v>14</v>
      </c>
      <c r="K6" s="141"/>
      <c r="L6" s="141"/>
      <c r="M6" s="141" t="s">
        <v>15</v>
      </c>
      <c r="N6" s="141"/>
      <c r="O6" s="141"/>
      <c r="P6" s="141" t="s">
        <v>16</v>
      </c>
      <c r="Q6" s="141"/>
      <c r="R6" s="141"/>
      <c r="S6" s="141" t="s">
        <v>17</v>
      </c>
      <c r="T6" s="141" t="s">
        <v>18</v>
      </c>
      <c r="U6" s="141" t="s">
        <v>19</v>
      </c>
      <c r="V6" s="141" t="s">
        <v>12</v>
      </c>
      <c r="W6" s="141" t="s">
        <v>20</v>
      </c>
      <c r="X6" s="141"/>
      <c r="Y6" s="141"/>
      <c r="Z6" s="141" t="s">
        <v>21</v>
      </c>
      <c r="AA6" s="141" t="s">
        <v>22</v>
      </c>
      <c r="AB6" s="150" t="s">
        <v>23</v>
      </c>
      <c r="AC6" s="142" t="s">
        <v>12</v>
      </c>
      <c r="AD6" s="24" t="s">
        <v>24</v>
      </c>
      <c r="AE6" s="142" t="s">
        <v>25</v>
      </c>
      <c r="AF6" s="142" t="s">
        <v>16</v>
      </c>
      <c r="AG6" s="142"/>
      <c r="AH6" s="142"/>
      <c r="AI6" s="4"/>
    </row>
    <row r="7" spans="1:35" ht="24.75" customHeight="1">
      <c r="A7" s="174"/>
      <c r="B7" s="143"/>
      <c r="C7" s="141"/>
      <c r="D7" s="141"/>
      <c r="E7" s="141"/>
      <c r="F7" s="141"/>
      <c r="G7" s="12" t="s">
        <v>26</v>
      </c>
      <c r="H7" s="12" t="s">
        <v>27</v>
      </c>
      <c r="I7" s="12" t="s">
        <v>28</v>
      </c>
      <c r="J7" s="12" t="s">
        <v>26</v>
      </c>
      <c r="K7" s="12" t="s">
        <v>29</v>
      </c>
      <c r="L7" s="12" t="s">
        <v>30</v>
      </c>
      <c r="M7" s="12" t="s">
        <v>26</v>
      </c>
      <c r="N7" s="12" t="s">
        <v>31</v>
      </c>
      <c r="O7" s="12" t="s">
        <v>32</v>
      </c>
      <c r="P7" s="12" t="s">
        <v>26</v>
      </c>
      <c r="Q7" s="12" t="s">
        <v>33</v>
      </c>
      <c r="R7" s="12" t="s">
        <v>34</v>
      </c>
      <c r="S7" s="141"/>
      <c r="T7" s="141"/>
      <c r="U7" s="141"/>
      <c r="V7" s="141"/>
      <c r="W7" s="12" t="s">
        <v>26</v>
      </c>
      <c r="X7" s="12" t="s">
        <v>35</v>
      </c>
      <c r="Y7" s="12" t="s">
        <v>36</v>
      </c>
      <c r="Z7" s="141"/>
      <c r="AA7" s="141"/>
      <c r="AB7" s="151"/>
      <c r="AC7" s="142"/>
      <c r="AD7" s="24" t="s">
        <v>37</v>
      </c>
      <c r="AE7" s="142"/>
      <c r="AF7" s="24" t="s">
        <v>26</v>
      </c>
      <c r="AG7" s="24" t="s">
        <v>38</v>
      </c>
      <c r="AH7" s="24" t="s">
        <v>39</v>
      </c>
      <c r="AI7" s="4"/>
    </row>
    <row r="8" spans="1:35" ht="15.75" customHeight="1">
      <c r="A8" s="148" t="s">
        <v>40</v>
      </c>
      <c r="B8" s="11">
        <v>1</v>
      </c>
      <c r="C8" s="13" t="s">
        <v>41</v>
      </c>
      <c r="D8" s="13" t="s">
        <v>42</v>
      </c>
      <c r="E8" s="10">
        <f>F8+V8+AC8</f>
        <v>1.5483000000000002</v>
      </c>
      <c r="F8" s="10">
        <f>G8+J8+M8+P8+S8+T8+U8</f>
        <v>1.5483000000000002</v>
      </c>
      <c r="G8" s="10">
        <f>H8+I8</f>
        <v>1.5226000000000002</v>
      </c>
      <c r="H8" s="10">
        <v>0.74650000000000005</v>
      </c>
      <c r="I8" s="10">
        <v>0.77610000000000001</v>
      </c>
      <c r="J8" s="10">
        <f>K8+L8</f>
        <v>0</v>
      </c>
      <c r="K8" s="10">
        <v>0</v>
      </c>
      <c r="L8" s="10">
        <v>0</v>
      </c>
      <c r="M8" s="10">
        <f>N8+O8</f>
        <v>2.5700000000000001E-2</v>
      </c>
      <c r="N8" s="10">
        <v>2.5700000000000001E-2</v>
      </c>
      <c r="O8" s="10"/>
      <c r="P8" s="10">
        <f>Q8+R8</f>
        <v>0</v>
      </c>
      <c r="Q8" s="10">
        <v>0</v>
      </c>
      <c r="R8" s="10">
        <v>0</v>
      </c>
      <c r="S8" s="10"/>
      <c r="T8" s="10">
        <v>0</v>
      </c>
      <c r="U8" s="10"/>
      <c r="V8" s="10">
        <f>W8+Z8+AA8+AB8</f>
        <v>0</v>
      </c>
      <c r="W8" s="10">
        <f>X8+Y8</f>
        <v>0</v>
      </c>
      <c r="X8" s="10">
        <v>0</v>
      </c>
      <c r="Y8" s="10">
        <v>0</v>
      </c>
      <c r="Z8" s="10">
        <v>0</v>
      </c>
      <c r="AA8" s="10">
        <v>0</v>
      </c>
      <c r="AB8" s="10"/>
      <c r="AC8" s="10">
        <f>AD8+AE8+AF8</f>
        <v>0</v>
      </c>
      <c r="AD8" s="10">
        <v>0</v>
      </c>
      <c r="AE8" s="10">
        <v>0</v>
      </c>
      <c r="AF8" s="10">
        <f>AG8+AH8</f>
        <v>0</v>
      </c>
      <c r="AG8" s="10">
        <v>0</v>
      </c>
      <c r="AH8" s="10">
        <v>0</v>
      </c>
      <c r="AI8" s="4"/>
    </row>
    <row r="9" spans="1:35" ht="15.75" customHeight="1">
      <c r="A9" s="148"/>
      <c r="B9" s="11">
        <v>2</v>
      </c>
      <c r="C9" s="13" t="s">
        <v>43</v>
      </c>
      <c r="D9" s="13" t="s">
        <v>42</v>
      </c>
      <c r="E9" s="10">
        <f t="shared" ref="E9:E43" si="0">F9+V9+AC9</f>
        <v>0.30269999999999997</v>
      </c>
      <c r="F9" s="10">
        <f t="shared" ref="F9:F43" si="1">G9+J9+M9+P9+S9+T9+U9</f>
        <v>0.30269999999999997</v>
      </c>
      <c r="G9" s="10">
        <f t="shared" ref="G9:G43" si="2">H9+I9</f>
        <v>0.1366</v>
      </c>
      <c r="H9" s="10"/>
      <c r="I9" s="10">
        <v>0.1366</v>
      </c>
      <c r="J9" s="10">
        <f t="shared" ref="J9:J43" si="3">K9+L9</f>
        <v>0</v>
      </c>
      <c r="K9" s="12"/>
      <c r="L9" s="10"/>
      <c r="M9" s="10">
        <f t="shared" ref="M9:M43" si="4">N9+O9</f>
        <v>0.1137</v>
      </c>
      <c r="N9" s="10">
        <v>0.1137</v>
      </c>
      <c r="O9" s="10"/>
      <c r="P9" s="10">
        <f t="shared" ref="P9:P43" si="5">Q9+R9</f>
        <v>3.2800000000000003E-2</v>
      </c>
      <c r="Q9" s="10">
        <v>3.2800000000000003E-2</v>
      </c>
      <c r="R9" s="10"/>
      <c r="S9" s="10">
        <v>1.9599999999999999E-2</v>
      </c>
      <c r="T9" s="10"/>
      <c r="U9" s="10"/>
      <c r="V9" s="10">
        <f t="shared" ref="V9:V43" si="6">W9+Z9+AA9+AB9</f>
        <v>0</v>
      </c>
      <c r="W9" s="10">
        <f t="shared" ref="W9:W43" si="7">X9+Y9</f>
        <v>0</v>
      </c>
      <c r="X9" s="12"/>
      <c r="Y9" s="10"/>
      <c r="Z9" s="10"/>
      <c r="AA9" s="10"/>
      <c r="AB9" s="10"/>
      <c r="AC9" s="10">
        <f t="shared" ref="AC9:AC43" si="8">AD9+AE9+AF9</f>
        <v>0</v>
      </c>
      <c r="AD9" s="10"/>
      <c r="AE9" s="10"/>
      <c r="AF9" s="10">
        <f t="shared" ref="AF9:AF43" si="9">AG9+AH9</f>
        <v>0</v>
      </c>
      <c r="AG9" s="24"/>
      <c r="AH9" s="10"/>
      <c r="AI9" s="4"/>
    </row>
    <row r="10" spans="1:35" ht="15.75" customHeight="1">
      <c r="A10" s="148"/>
      <c r="B10" s="11">
        <v>3</v>
      </c>
      <c r="C10" s="13" t="s">
        <v>44</v>
      </c>
      <c r="D10" s="13" t="s">
        <v>42</v>
      </c>
      <c r="E10" s="10">
        <f t="shared" si="0"/>
        <v>0.93700000000000006</v>
      </c>
      <c r="F10" s="10">
        <f t="shared" si="1"/>
        <v>0.93700000000000006</v>
      </c>
      <c r="G10" s="10">
        <f t="shared" si="2"/>
        <v>0</v>
      </c>
      <c r="H10" s="10"/>
      <c r="I10" s="10"/>
      <c r="J10" s="10">
        <f t="shared" si="3"/>
        <v>0</v>
      </c>
      <c r="K10" s="12"/>
      <c r="L10" s="10"/>
      <c r="M10" s="10">
        <f t="shared" si="4"/>
        <v>0.93700000000000006</v>
      </c>
      <c r="N10" s="10">
        <v>0.93700000000000006</v>
      </c>
      <c r="O10" s="10"/>
      <c r="P10" s="10">
        <f t="shared" si="5"/>
        <v>0</v>
      </c>
      <c r="Q10" s="10"/>
      <c r="R10" s="10"/>
      <c r="S10" s="10"/>
      <c r="T10" s="10"/>
      <c r="U10" s="10"/>
      <c r="V10" s="10">
        <f t="shared" si="6"/>
        <v>0</v>
      </c>
      <c r="W10" s="10">
        <f t="shared" si="7"/>
        <v>0</v>
      </c>
      <c r="X10" s="12"/>
      <c r="Y10" s="10"/>
      <c r="Z10" s="10"/>
      <c r="AA10" s="10"/>
      <c r="AB10" s="10"/>
      <c r="AC10" s="10">
        <f t="shared" si="8"/>
        <v>0</v>
      </c>
      <c r="AD10" s="10"/>
      <c r="AE10" s="10"/>
      <c r="AF10" s="10">
        <f t="shared" si="9"/>
        <v>0</v>
      </c>
      <c r="AG10" s="24"/>
      <c r="AH10" s="10"/>
      <c r="AI10" s="4"/>
    </row>
    <row r="11" spans="1:35" ht="15.75" customHeight="1">
      <c r="A11" s="148"/>
      <c r="B11" s="11">
        <v>4</v>
      </c>
      <c r="C11" s="13" t="s">
        <v>45</v>
      </c>
      <c r="D11" s="13" t="s">
        <v>42</v>
      </c>
      <c r="E11" s="10">
        <f t="shared" si="0"/>
        <v>0.93700000000000006</v>
      </c>
      <c r="F11" s="10">
        <f t="shared" si="1"/>
        <v>0.93700000000000006</v>
      </c>
      <c r="G11" s="10">
        <f t="shared" si="2"/>
        <v>9.7600000000000006E-2</v>
      </c>
      <c r="H11" s="10">
        <v>9.7600000000000006E-2</v>
      </c>
      <c r="I11" s="10"/>
      <c r="J11" s="10">
        <f t="shared" si="3"/>
        <v>0</v>
      </c>
      <c r="K11" s="12"/>
      <c r="L11" s="10"/>
      <c r="M11" s="10">
        <f t="shared" si="4"/>
        <v>0.83940000000000003</v>
      </c>
      <c r="N11" s="10">
        <v>0.83940000000000003</v>
      </c>
      <c r="O11" s="10"/>
      <c r="P11" s="10">
        <f t="shared" si="5"/>
        <v>0</v>
      </c>
      <c r="Q11" s="10"/>
      <c r="R11" s="10"/>
      <c r="S11" s="10"/>
      <c r="T11" s="10"/>
      <c r="U11" s="10"/>
      <c r="V11" s="10">
        <f t="shared" si="6"/>
        <v>0</v>
      </c>
      <c r="W11" s="10">
        <f t="shared" si="7"/>
        <v>0</v>
      </c>
      <c r="X11" s="12"/>
      <c r="Y11" s="10"/>
      <c r="Z11" s="10"/>
      <c r="AA11" s="10"/>
      <c r="AB11" s="10"/>
      <c r="AC11" s="10">
        <f t="shared" si="8"/>
        <v>0</v>
      </c>
      <c r="AD11" s="10"/>
      <c r="AE11" s="10"/>
      <c r="AF11" s="10">
        <f t="shared" si="9"/>
        <v>0</v>
      </c>
      <c r="AG11" s="24"/>
      <c r="AH11" s="10"/>
      <c r="AI11" s="4"/>
    </row>
    <row r="12" spans="1:35" ht="15.75" customHeight="1">
      <c r="A12" s="148"/>
      <c r="B12" s="11">
        <v>5</v>
      </c>
      <c r="C12" s="13" t="s">
        <v>46</v>
      </c>
      <c r="D12" s="13" t="s">
        <v>42</v>
      </c>
      <c r="E12" s="10">
        <f t="shared" si="0"/>
        <v>0.93699999999999994</v>
      </c>
      <c r="F12" s="10">
        <f t="shared" si="1"/>
        <v>0.93699999999999994</v>
      </c>
      <c r="G12" s="10">
        <f t="shared" si="2"/>
        <v>0.92759999999999998</v>
      </c>
      <c r="H12" s="10">
        <v>0.92759999999999998</v>
      </c>
      <c r="I12" s="10"/>
      <c r="J12" s="10">
        <f t="shared" si="3"/>
        <v>0</v>
      </c>
      <c r="K12" s="12"/>
      <c r="L12" s="10"/>
      <c r="M12" s="10">
        <f t="shared" si="4"/>
        <v>0</v>
      </c>
      <c r="N12" s="10"/>
      <c r="O12" s="10"/>
      <c r="P12" s="10">
        <f t="shared" si="5"/>
        <v>9.4000000000000004E-3</v>
      </c>
      <c r="Q12" s="10"/>
      <c r="R12" s="10">
        <v>9.4000000000000004E-3</v>
      </c>
      <c r="S12" s="10"/>
      <c r="T12" s="10"/>
      <c r="U12" s="10"/>
      <c r="V12" s="10">
        <f t="shared" si="6"/>
        <v>0</v>
      </c>
      <c r="W12" s="10">
        <f t="shared" si="7"/>
        <v>0</v>
      </c>
      <c r="X12" s="12"/>
      <c r="Y12" s="10"/>
      <c r="Z12" s="10"/>
      <c r="AA12" s="10"/>
      <c r="AB12" s="10"/>
      <c r="AC12" s="10">
        <f t="shared" si="8"/>
        <v>0</v>
      </c>
      <c r="AD12" s="10"/>
      <c r="AE12" s="10"/>
      <c r="AF12" s="10">
        <f t="shared" si="9"/>
        <v>0</v>
      </c>
      <c r="AG12" s="24"/>
      <c r="AH12" s="10"/>
      <c r="AI12" s="4"/>
    </row>
    <row r="13" spans="1:35" ht="15.75" customHeight="1">
      <c r="A13" s="148"/>
      <c r="B13" s="11">
        <v>6</v>
      </c>
      <c r="C13" s="13" t="s">
        <v>47</v>
      </c>
      <c r="D13" s="13" t="s">
        <v>42</v>
      </c>
      <c r="E13" s="10">
        <f t="shared" si="0"/>
        <v>0.93699999999999994</v>
      </c>
      <c r="F13" s="10">
        <f t="shared" si="1"/>
        <v>0.93699999999999994</v>
      </c>
      <c r="G13" s="10">
        <f t="shared" si="2"/>
        <v>0.92569999999999997</v>
      </c>
      <c r="H13" s="10">
        <v>0.92569999999999997</v>
      </c>
      <c r="I13" s="10"/>
      <c r="J13" s="10">
        <f t="shared" si="3"/>
        <v>0</v>
      </c>
      <c r="K13" s="12"/>
      <c r="L13" s="10"/>
      <c r="M13" s="10">
        <f t="shared" si="4"/>
        <v>0</v>
      </c>
      <c r="N13" s="10"/>
      <c r="O13" s="10"/>
      <c r="P13" s="10">
        <f t="shared" si="5"/>
        <v>1.1299999999999999E-2</v>
      </c>
      <c r="Q13" s="10"/>
      <c r="R13" s="10">
        <v>1.1299999999999999E-2</v>
      </c>
      <c r="S13" s="10"/>
      <c r="T13" s="10"/>
      <c r="U13" s="10"/>
      <c r="V13" s="10">
        <f t="shared" si="6"/>
        <v>0</v>
      </c>
      <c r="W13" s="10">
        <f t="shared" si="7"/>
        <v>0</v>
      </c>
      <c r="X13" s="12"/>
      <c r="Y13" s="10"/>
      <c r="Z13" s="10"/>
      <c r="AA13" s="10"/>
      <c r="AB13" s="10"/>
      <c r="AC13" s="10">
        <f t="shared" si="8"/>
        <v>0</v>
      </c>
      <c r="AD13" s="10"/>
      <c r="AE13" s="10"/>
      <c r="AF13" s="10">
        <f t="shared" si="9"/>
        <v>0</v>
      </c>
      <c r="AG13" s="24"/>
      <c r="AH13" s="10"/>
      <c r="AI13" s="4"/>
    </row>
    <row r="14" spans="1:35" ht="15.75" customHeight="1">
      <c r="A14" s="148"/>
      <c r="B14" s="11">
        <v>7</v>
      </c>
      <c r="C14" s="13" t="s">
        <v>48</v>
      </c>
      <c r="D14" s="13" t="s">
        <v>42</v>
      </c>
      <c r="E14" s="10">
        <f t="shared" si="0"/>
        <v>0.93699999999999994</v>
      </c>
      <c r="F14" s="10">
        <f t="shared" si="1"/>
        <v>0.93699999999999994</v>
      </c>
      <c r="G14" s="10">
        <f t="shared" si="2"/>
        <v>0.92569999999999997</v>
      </c>
      <c r="H14" s="10">
        <v>0.92569999999999997</v>
      </c>
      <c r="I14" s="10"/>
      <c r="J14" s="10">
        <f t="shared" si="3"/>
        <v>0</v>
      </c>
      <c r="K14" s="12"/>
      <c r="L14" s="10"/>
      <c r="M14" s="10">
        <f t="shared" si="4"/>
        <v>0</v>
      </c>
      <c r="N14" s="10"/>
      <c r="O14" s="10"/>
      <c r="P14" s="10">
        <f t="shared" si="5"/>
        <v>1.1299999999999999E-2</v>
      </c>
      <c r="Q14" s="10"/>
      <c r="R14" s="10">
        <v>1.1299999999999999E-2</v>
      </c>
      <c r="S14" s="10"/>
      <c r="T14" s="10"/>
      <c r="U14" s="10"/>
      <c r="V14" s="10">
        <f t="shared" si="6"/>
        <v>0</v>
      </c>
      <c r="W14" s="10">
        <f t="shared" si="7"/>
        <v>0</v>
      </c>
      <c r="X14" s="12"/>
      <c r="Y14" s="10"/>
      <c r="Z14" s="10"/>
      <c r="AA14" s="10"/>
      <c r="AB14" s="10"/>
      <c r="AC14" s="10">
        <f t="shared" si="8"/>
        <v>0</v>
      </c>
      <c r="AD14" s="10"/>
      <c r="AE14" s="10"/>
      <c r="AF14" s="10">
        <f t="shared" si="9"/>
        <v>0</v>
      </c>
      <c r="AG14" s="24"/>
      <c r="AH14" s="10"/>
      <c r="AI14" s="4"/>
    </row>
    <row r="15" spans="1:35" ht="15.75" customHeight="1">
      <c r="A15" s="148"/>
      <c r="B15" s="11">
        <v>8</v>
      </c>
      <c r="C15" s="13" t="s">
        <v>49</v>
      </c>
      <c r="D15" s="13" t="s">
        <v>42</v>
      </c>
      <c r="E15" s="10">
        <f t="shared" si="0"/>
        <v>0.93699999999999994</v>
      </c>
      <c r="F15" s="10">
        <f t="shared" si="1"/>
        <v>0.93699999999999994</v>
      </c>
      <c r="G15" s="10">
        <f t="shared" si="2"/>
        <v>0.91739999999999999</v>
      </c>
      <c r="H15" s="10">
        <v>0.91739999999999999</v>
      </c>
      <c r="I15" s="10"/>
      <c r="J15" s="10">
        <f t="shared" si="3"/>
        <v>0</v>
      </c>
      <c r="K15" s="12"/>
      <c r="L15" s="10"/>
      <c r="M15" s="10">
        <f t="shared" si="4"/>
        <v>0</v>
      </c>
      <c r="N15" s="10"/>
      <c r="O15" s="10"/>
      <c r="P15" s="10">
        <f t="shared" si="5"/>
        <v>0</v>
      </c>
      <c r="Q15" s="10"/>
      <c r="R15" s="10"/>
      <c r="S15" s="10">
        <v>1.9599999999999999E-2</v>
      </c>
      <c r="T15" s="10"/>
      <c r="U15" s="10"/>
      <c r="V15" s="10">
        <f t="shared" si="6"/>
        <v>0</v>
      </c>
      <c r="W15" s="10">
        <f t="shared" si="7"/>
        <v>0</v>
      </c>
      <c r="X15" s="12"/>
      <c r="Y15" s="10"/>
      <c r="Z15" s="10"/>
      <c r="AA15" s="10"/>
      <c r="AB15" s="10"/>
      <c r="AC15" s="10">
        <f t="shared" si="8"/>
        <v>0</v>
      </c>
      <c r="AD15" s="10"/>
      <c r="AE15" s="10"/>
      <c r="AF15" s="10">
        <f t="shared" si="9"/>
        <v>0</v>
      </c>
      <c r="AG15" s="24"/>
      <c r="AH15" s="10"/>
      <c r="AI15" s="4"/>
    </row>
    <row r="16" spans="1:35" ht="15.75" customHeight="1">
      <c r="A16" s="148"/>
      <c r="B16" s="11">
        <v>9</v>
      </c>
      <c r="C16" s="13" t="s">
        <v>50</v>
      </c>
      <c r="D16" s="13" t="s">
        <v>42</v>
      </c>
      <c r="E16" s="10">
        <f t="shared" si="0"/>
        <v>0.94529999999999992</v>
      </c>
      <c r="F16" s="10">
        <f t="shared" si="1"/>
        <v>0.94529999999999992</v>
      </c>
      <c r="G16" s="10">
        <f t="shared" si="2"/>
        <v>0.31919999999999998</v>
      </c>
      <c r="H16" s="10">
        <v>0.31909999999999999</v>
      </c>
      <c r="I16" s="10">
        <v>1E-4</v>
      </c>
      <c r="J16" s="10">
        <f t="shared" si="3"/>
        <v>0</v>
      </c>
      <c r="K16" s="10"/>
      <c r="L16" s="10"/>
      <c r="M16" s="10">
        <f t="shared" si="4"/>
        <v>0.58260000000000001</v>
      </c>
      <c r="N16" s="10">
        <v>0.58260000000000001</v>
      </c>
      <c r="O16" s="10"/>
      <c r="P16" s="10">
        <f t="shared" si="5"/>
        <v>0</v>
      </c>
      <c r="Q16" s="10"/>
      <c r="R16" s="10"/>
      <c r="S16" s="10">
        <v>4.3499999999999997E-2</v>
      </c>
      <c r="T16" s="10"/>
      <c r="U16" s="10"/>
      <c r="V16" s="10">
        <f t="shared" si="6"/>
        <v>0</v>
      </c>
      <c r="W16" s="10">
        <f t="shared" si="7"/>
        <v>0</v>
      </c>
      <c r="X16" s="10"/>
      <c r="Y16" s="10"/>
      <c r="Z16" s="10"/>
      <c r="AA16" s="10"/>
      <c r="AB16" s="10"/>
      <c r="AC16" s="10">
        <f t="shared" si="8"/>
        <v>0</v>
      </c>
      <c r="AD16" s="10"/>
      <c r="AE16" s="10"/>
      <c r="AF16" s="10">
        <f t="shared" si="9"/>
        <v>0</v>
      </c>
      <c r="AG16" s="24"/>
      <c r="AH16" s="10"/>
      <c r="AI16" s="4"/>
    </row>
    <row r="17" spans="1:35" ht="15.75" customHeight="1">
      <c r="A17" s="148"/>
      <c r="B17" s="11">
        <v>10</v>
      </c>
      <c r="C17" s="13" t="s">
        <v>51</v>
      </c>
      <c r="D17" s="13" t="s">
        <v>42</v>
      </c>
      <c r="E17" s="10">
        <f t="shared" si="0"/>
        <v>0.1174</v>
      </c>
      <c r="F17" s="10">
        <f t="shared" si="1"/>
        <v>0.1174</v>
      </c>
      <c r="G17" s="10">
        <f t="shared" si="2"/>
        <v>0.1174</v>
      </c>
      <c r="H17" s="10">
        <v>0.1174</v>
      </c>
      <c r="I17" s="10"/>
      <c r="J17" s="10">
        <f t="shared" si="3"/>
        <v>0</v>
      </c>
      <c r="K17" s="12"/>
      <c r="L17" s="10"/>
      <c r="M17" s="10">
        <f t="shared" si="4"/>
        <v>0</v>
      </c>
      <c r="N17" s="10"/>
      <c r="O17" s="10"/>
      <c r="P17" s="10">
        <f t="shared" si="5"/>
        <v>0</v>
      </c>
      <c r="Q17" s="10"/>
      <c r="R17" s="10"/>
      <c r="S17" s="10"/>
      <c r="T17" s="10"/>
      <c r="U17" s="10"/>
      <c r="V17" s="10">
        <f t="shared" si="6"/>
        <v>0</v>
      </c>
      <c r="W17" s="10">
        <f t="shared" si="7"/>
        <v>0</v>
      </c>
      <c r="X17" s="12"/>
      <c r="Y17" s="10"/>
      <c r="Z17" s="10"/>
      <c r="AA17" s="10"/>
      <c r="AB17" s="10"/>
      <c r="AC17" s="10">
        <f t="shared" si="8"/>
        <v>0</v>
      </c>
      <c r="AD17" s="10"/>
      <c r="AE17" s="10"/>
      <c r="AF17" s="10">
        <f t="shared" si="9"/>
        <v>0</v>
      </c>
      <c r="AG17" s="24"/>
      <c r="AH17" s="10"/>
      <c r="AI17" s="4"/>
    </row>
    <row r="18" spans="1:35" ht="15.75" customHeight="1">
      <c r="A18" s="148"/>
      <c r="B18" s="11">
        <v>11</v>
      </c>
      <c r="C18" s="13" t="s">
        <v>52</v>
      </c>
      <c r="D18" s="13" t="s">
        <v>42</v>
      </c>
      <c r="E18" s="10">
        <f t="shared" si="0"/>
        <v>2.7904</v>
      </c>
      <c r="F18" s="10">
        <f t="shared" si="1"/>
        <v>2.7904</v>
      </c>
      <c r="G18" s="10">
        <f t="shared" si="2"/>
        <v>2.7904</v>
      </c>
      <c r="H18" s="10">
        <v>0.85</v>
      </c>
      <c r="I18" s="10">
        <v>1.9403999999999999</v>
      </c>
      <c r="J18" s="10">
        <f t="shared" si="3"/>
        <v>0</v>
      </c>
      <c r="K18" s="12"/>
      <c r="L18" s="10"/>
      <c r="M18" s="10">
        <f t="shared" si="4"/>
        <v>0</v>
      </c>
      <c r="N18" s="10"/>
      <c r="O18" s="10"/>
      <c r="P18" s="10">
        <f t="shared" si="5"/>
        <v>0</v>
      </c>
      <c r="Q18" s="10"/>
      <c r="R18" s="10"/>
      <c r="S18" s="10"/>
      <c r="T18" s="10"/>
      <c r="U18" s="10"/>
      <c r="V18" s="10">
        <f t="shared" si="6"/>
        <v>0</v>
      </c>
      <c r="W18" s="10">
        <f t="shared" si="7"/>
        <v>0</v>
      </c>
      <c r="X18" s="12"/>
      <c r="Y18" s="10"/>
      <c r="Z18" s="10"/>
      <c r="AA18" s="10"/>
      <c r="AB18" s="10"/>
      <c r="AC18" s="10">
        <f t="shared" si="8"/>
        <v>0</v>
      </c>
      <c r="AD18" s="10"/>
      <c r="AE18" s="10"/>
      <c r="AF18" s="10">
        <f t="shared" si="9"/>
        <v>0</v>
      </c>
      <c r="AG18" s="24"/>
      <c r="AH18" s="10"/>
    </row>
    <row r="19" spans="1:35" ht="15.75" customHeight="1">
      <c r="A19" s="148"/>
      <c r="B19" s="11">
        <v>12</v>
      </c>
      <c r="C19" s="13" t="s">
        <v>53</v>
      </c>
      <c r="D19" s="13" t="s">
        <v>42</v>
      </c>
      <c r="E19" s="10">
        <f t="shared" si="0"/>
        <v>0.98529999999999995</v>
      </c>
      <c r="F19" s="10">
        <f t="shared" si="1"/>
        <v>0.98399999999999999</v>
      </c>
      <c r="G19" s="10">
        <f t="shared" si="2"/>
        <v>0.63870000000000005</v>
      </c>
      <c r="H19" s="10"/>
      <c r="I19" s="10">
        <v>0.63870000000000005</v>
      </c>
      <c r="J19" s="10">
        <f t="shared" si="3"/>
        <v>0</v>
      </c>
      <c r="K19" s="12"/>
      <c r="L19" s="10"/>
      <c r="M19" s="10">
        <f t="shared" si="4"/>
        <v>0.3453</v>
      </c>
      <c r="N19" s="10">
        <v>0.3453</v>
      </c>
      <c r="O19" s="10"/>
      <c r="P19" s="10">
        <f t="shared" si="5"/>
        <v>0</v>
      </c>
      <c r="Q19" s="10"/>
      <c r="R19" s="10"/>
      <c r="S19" s="10"/>
      <c r="T19" s="10"/>
      <c r="U19" s="10"/>
      <c r="V19" s="10">
        <f t="shared" si="6"/>
        <v>0</v>
      </c>
      <c r="W19" s="10">
        <f t="shared" si="7"/>
        <v>0</v>
      </c>
      <c r="X19" s="12"/>
      <c r="Y19" s="10"/>
      <c r="Z19" s="10"/>
      <c r="AA19" s="10"/>
      <c r="AB19" s="10"/>
      <c r="AC19" s="10">
        <f t="shared" si="8"/>
        <v>1.2999999999999999E-3</v>
      </c>
      <c r="AD19" s="10">
        <v>1.2999999999999999E-3</v>
      </c>
      <c r="AE19" s="10"/>
      <c r="AF19" s="10">
        <f t="shared" si="9"/>
        <v>0</v>
      </c>
      <c r="AG19" s="24"/>
      <c r="AH19" s="10"/>
    </row>
    <row r="20" spans="1:35" ht="15.75" customHeight="1">
      <c r="A20" s="148"/>
      <c r="B20" s="11">
        <v>13</v>
      </c>
      <c r="C20" s="13" t="s">
        <v>54</v>
      </c>
      <c r="D20" s="13" t="s">
        <v>42</v>
      </c>
      <c r="E20" s="10">
        <f t="shared" si="0"/>
        <v>5.7462000000000009</v>
      </c>
      <c r="F20" s="10">
        <f t="shared" si="1"/>
        <v>5.3990000000000009</v>
      </c>
      <c r="G20" s="10">
        <f t="shared" si="2"/>
        <v>2.9572000000000003</v>
      </c>
      <c r="H20" s="10">
        <v>1.2464</v>
      </c>
      <c r="I20" s="10">
        <v>1.7108000000000001</v>
      </c>
      <c r="J20" s="10">
        <f t="shared" si="3"/>
        <v>0</v>
      </c>
      <c r="K20" s="12"/>
      <c r="L20" s="10"/>
      <c r="M20" s="10">
        <f t="shared" si="4"/>
        <v>2.1970000000000001</v>
      </c>
      <c r="N20" s="10">
        <v>2.1970000000000001</v>
      </c>
      <c r="O20" s="10"/>
      <c r="P20" s="10">
        <f t="shared" si="5"/>
        <v>0.1721</v>
      </c>
      <c r="Q20" s="10">
        <v>0.1721</v>
      </c>
      <c r="R20" s="10"/>
      <c r="S20" s="10">
        <v>7.2700000000000001E-2</v>
      </c>
      <c r="T20" s="10"/>
      <c r="U20" s="10"/>
      <c r="V20" s="10">
        <f t="shared" si="6"/>
        <v>0</v>
      </c>
      <c r="W20" s="10">
        <f t="shared" si="7"/>
        <v>0</v>
      </c>
      <c r="X20" s="12"/>
      <c r="Y20" s="10"/>
      <c r="Z20" s="10"/>
      <c r="AA20" s="10"/>
      <c r="AB20" s="10"/>
      <c r="AC20" s="10">
        <f t="shared" si="8"/>
        <v>0.34720000000000001</v>
      </c>
      <c r="AD20" s="10">
        <v>0.34720000000000001</v>
      </c>
      <c r="AE20" s="10"/>
      <c r="AF20" s="10">
        <f t="shared" si="9"/>
        <v>0</v>
      </c>
      <c r="AG20" s="24"/>
      <c r="AH20" s="10"/>
    </row>
    <row r="21" spans="1:35" ht="15.75" customHeight="1">
      <c r="A21" s="148"/>
      <c r="B21" s="11">
        <v>14</v>
      </c>
      <c r="C21" s="13" t="s">
        <v>55</v>
      </c>
      <c r="D21" s="13" t="s">
        <v>42</v>
      </c>
      <c r="E21" s="10">
        <f t="shared" si="0"/>
        <v>1.8697000000000001</v>
      </c>
      <c r="F21" s="10">
        <f t="shared" si="1"/>
        <v>1.8697000000000001</v>
      </c>
      <c r="G21" s="10">
        <f t="shared" si="2"/>
        <v>1.7787000000000002</v>
      </c>
      <c r="H21" s="10">
        <v>0.98170000000000002</v>
      </c>
      <c r="I21" s="10">
        <v>0.79700000000000004</v>
      </c>
      <c r="J21" s="10">
        <f t="shared" si="3"/>
        <v>0</v>
      </c>
      <c r="K21" s="12"/>
      <c r="L21" s="10"/>
      <c r="M21" s="10">
        <f t="shared" si="4"/>
        <v>7.4099999999999999E-2</v>
      </c>
      <c r="N21" s="10">
        <v>7.4099999999999999E-2</v>
      </c>
      <c r="O21" s="10"/>
      <c r="P21" s="10">
        <f t="shared" si="5"/>
        <v>0</v>
      </c>
      <c r="Q21" s="10"/>
      <c r="R21" s="10"/>
      <c r="S21" s="10">
        <v>1.6899999999999998E-2</v>
      </c>
      <c r="T21" s="10"/>
      <c r="U21" s="10"/>
      <c r="V21" s="10">
        <f t="shared" si="6"/>
        <v>0</v>
      </c>
      <c r="W21" s="10">
        <f t="shared" si="7"/>
        <v>0</v>
      </c>
      <c r="X21" s="12"/>
      <c r="Y21" s="10"/>
      <c r="Z21" s="10"/>
      <c r="AA21" s="10"/>
      <c r="AB21" s="10"/>
      <c r="AC21" s="10">
        <f t="shared" si="8"/>
        <v>0</v>
      </c>
      <c r="AD21" s="10"/>
      <c r="AE21" s="10"/>
      <c r="AF21" s="10">
        <f t="shared" si="9"/>
        <v>0</v>
      </c>
      <c r="AG21" s="24"/>
      <c r="AH21" s="10"/>
    </row>
    <row r="22" spans="1:35" ht="15.75" customHeight="1">
      <c r="A22" s="148"/>
      <c r="B22" s="11">
        <v>15</v>
      </c>
      <c r="C22" s="13" t="s">
        <v>56</v>
      </c>
      <c r="D22" s="13" t="s">
        <v>42</v>
      </c>
      <c r="E22" s="10">
        <f t="shared" si="0"/>
        <v>3.9861999999999997</v>
      </c>
      <c r="F22" s="10">
        <f t="shared" si="1"/>
        <v>3.9861999999999997</v>
      </c>
      <c r="G22" s="10">
        <f t="shared" si="2"/>
        <v>0.74299999999999999</v>
      </c>
      <c r="H22" s="10">
        <v>0.32069999999999999</v>
      </c>
      <c r="I22" s="10">
        <v>0.42230000000000001</v>
      </c>
      <c r="J22" s="10">
        <f t="shared" si="3"/>
        <v>0</v>
      </c>
      <c r="K22" s="12"/>
      <c r="L22" s="10"/>
      <c r="M22" s="10">
        <f t="shared" si="4"/>
        <v>2.8496999999999999</v>
      </c>
      <c r="N22" s="10">
        <v>2.8496999999999999</v>
      </c>
      <c r="O22" s="10"/>
      <c r="P22" s="10">
        <f t="shared" si="5"/>
        <v>0.28270000000000001</v>
      </c>
      <c r="Q22" s="10">
        <v>0.28270000000000001</v>
      </c>
      <c r="R22" s="10"/>
      <c r="S22" s="10">
        <v>0.1108</v>
      </c>
      <c r="T22" s="10"/>
      <c r="U22" s="10"/>
      <c r="V22" s="10">
        <f t="shared" si="6"/>
        <v>0</v>
      </c>
      <c r="W22" s="10">
        <f t="shared" si="7"/>
        <v>0</v>
      </c>
      <c r="X22" s="12"/>
      <c r="Y22" s="10"/>
      <c r="Z22" s="10"/>
      <c r="AA22" s="10"/>
      <c r="AB22" s="10"/>
      <c r="AC22" s="10">
        <f t="shared" si="8"/>
        <v>0</v>
      </c>
      <c r="AD22" s="10"/>
      <c r="AE22" s="10"/>
      <c r="AF22" s="10">
        <f t="shared" si="9"/>
        <v>0</v>
      </c>
      <c r="AG22" s="24"/>
      <c r="AH22" s="10"/>
    </row>
    <row r="23" spans="1:35" ht="15.75" customHeight="1">
      <c r="A23" s="148"/>
      <c r="B23" s="11">
        <v>16</v>
      </c>
      <c r="C23" s="13" t="s">
        <v>57</v>
      </c>
      <c r="D23" s="13" t="s">
        <v>42</v>
      </c>
      <c r="E23" s="10">
        <f t="shared" si="0"/>
        <v>1.5732000000000002</v>
      </c>
      <c r="F23" s="10">
        <f t="shared" si="1"/>
        <v>1.4866000000000001</v>
      </c>
      <c r="G23" s="10">
        <f t="shared" si="2"/>
        <v>0.36720000000000003</v>
      </c>
      <c r="H23" s="10">
        <v>4.2700000000000002E-2</v>
      </c>
      <c r="I23" s="10">
        <v>0.32450000000000001</v>
      </c>
      <c r="J23" s="10">
        <f t="shared" si="3"/>
        <v>0</v>
      </c>
      <c r="K23" s="12"/>
      <c r="L23" s="10"/>
      <c r="M23" s="10">
        <f t="shared" si="4"/>
        <v>0.93289999999999995</v>
      </c>
      <c r="N23" s="10">
        <v>0.93289999999999995</v>
      </c>
      <c r="O23" s="10"/>
      <c r="P23" s="10">
        <f t="shared" si="5"/>
        <v>0.1865</v>
      </c>
      <c r="Q23" s="10"/>
      <c r="R23" s="10">
        <v>0.1865</v>
      </c>
      <c r="S23" s="10"/>
      <c r="T23" s="10"/>
      <c r="U23" s="10"/>
      <c r="V23" s="10">
        <f t="shared" si="6"/>
        <v>8.6599999999999996E-2</v>
      </c>
      <c r="W23" s="10">
        <f t="shared" si="7"/>
        <v>0</v>
      </c>
      <c r="X23" s="12"/>
      <c r="Y23" s="10"/>
      <c r="Z23" s="10">
        <v>8.6599999999999996E-2</v>
      </c>
      <c r="AA23" s="10"/>
      <c r="AB23" s="10"/>
      <c r="AC23" s="10">
        <f t="shared" si="8"/>
        <v>0</v>
      </c>
      <c r="AD23" s="10"/>
      <c r="AE23" s="10"/>
      <c r="AF23" s="10">
        <f t="shared" si="9"/>
        <v>0</v>
      </c>
      <c r="AG23" s="24"/>
      <c r="AH23" s="10"/>
    </row>
    <row r="24" spans="1:35" ht="15.75" customHeight="1">
      <c r="A24" s="148"/>
      <c r="B24" s="11">
        <v>17</v>
      </c>
      <c r="C24" s="13" t="s">
        <v>58</v>
      </c>
      <c r="D24" s="13" t="s">
        <v>42</v>
      </c>
      <c r="E24" s="10">
        <f t="shared" si="0"/>
        <v>0.29060000000000002</v>
      </c>
      <c r="F24" s="10">
        <f t="shared" si="1"/>
        <v>0.29060000000000002</v>
      </c>
      <c r="G24" s="10">
        <f t="shared" si="2"/>
        <v>0.29060000000000002</v>
      </c>
      <c r="H24" s="10">
        <v>0.29060000000000002</v>
      </c>
      <c r="I24" s="10"/>
      <c r="J24" s="10">
        <f t="shared" si="3"/>
        <v>0</v>
      </c>
      <c r="K24" s="12"/>
      <c r="L24" s="10"/>
      <c r="M24" s="10">
        <f t="shared" si="4"/>
        <v>0</v>
      </c>
      <c r="N24" s="10"/>
      <c r="O24" s="10"/>
      <c r="P24" s="10">
        <f t="shared" si="5"/>
        <v>0</v>
      </c>
      <c r="Q24" s="10"/>
      <c r="R24" s="10"/>
      <c r="S24" s="10"/>
      <c r="T24" s="10"/>
      <c r="U24" s="10"/>
      <c r="V24" s="10">
        <f t="shared" si="6"/>
        <v>0</v>
      </c>
      <c r="W24" s="10">
        <f t="shared" si="7"/>
        <v>0</v>
      </c>
      <c r="X24" s="12"/>
      <c r="Y24" s="10"/>
      <c r="Z24" s="10"/>
      <c r="AA24" s="10"/>
      <c r="AB24" s="10"/>
      <c r="AC24" s="10">
        <f t="shared" si="8"/>
        <v>0</v>
      </c>
      <c r="AD24" s="10"/>
      <c r="AE24" s="10"/>
      <c r="AF24" s="10">
        <f t="shared" si="9"/>
        <v>0</v>
      </c>
      <c r="AG24" s="24"/>
      <c r="AH24" s="10"/>
    </row>
    <row r="25" spans="1:35" ht="15.75" customHeight="1">
      <c r="A25" s="148"/>
      <c r="B25" s="11">
        <v>18</v>
      </c>
      <c r="C25" s="13" t="s">
        <v>59</v>
      </c>
      <c r="D25" s="13" t="s">
        <v>42</v>
      </c>
      <c r="E25" s="10">
        <f t="shared" si="0"/>
        <v>1.4608999999999999</v>
      </c>
      <c r="F25" s="10">
        <f t="shared" si="1"/>
        <v>1.4606999999999999</v>
      </c>
      <c r="G25" s="10">
        <f t="shared" si="2"/>
        <v>0.34689999999999999</v>
      </c>
      <c r="H25" s="10">
        <v>0.34689999999999999</v>
      </c>
      <c r="I25" s="10"/>
      <c r="J25" s="10">
        <f t="shared" si="3"/>
        <v>0</v>
      </c>
      <c r="K25" s="12"/>
      <c r="L25" s="10"/>
      <c r="M25" s="10">
        <f t="shared" si="4"/>
        <v>1.0727</v>
      </c>
      <c r="N25" s="10">
        <v>1.0727</v>
      </c>
      <c r="O25" s="10"/>
      <c r="P25" s="10">
        <f t="shared" si="5"/>
        <v>0</v>
      </c>
      <c r="Q25" s="10"/>
      <c r="R25" s="10"/>
      <c r="S25" s="10">
        <v>4.1099999999999998E-2</v>
      </c>
      <c r="T25" s="10"/>
      <c r="U25" s="10"/>
      <c r="V25" s="10">
        <f t="shared" si="6"/>
        <v>2.0000000000000001E-4</v>
      </c>
      <c r="W25" s="10">
        <f t="shared" si="7"/>
        <v>2.0000000000000001E-4</v>
      </c>
      <c r="X25" s="12"/>
      <c r="Y25" s="10">
        <v>2.0000000000000001E-4</v>
      </c>
      <c r="Z25" s="10"/>
      <c r="AA25" s="10"/>
      <c r="AB25" s="10"/>
      <c r="AC25" s="10">
        <f t="shared" si="8"/>
        <v>0</v>
      </c>
      <c r="AD25" s="10"/>
      <c r="AE25" s="10"/>
      <c r="AF25" s="10">
        <f t="shared" si="9"/>
        <v>0</v>
      </c>
      <c r="AG25" s="24"/>
      <c r="AH25" s="10"/>
    </row>
    <row r="26" spans="1:35" ht="15.75" customHeight="1">
      <c r="A26" s="148"/>
      <c r="B26" s="11">
        <v>19</v>
      </c>
      <c r="C26" s="13" t="s">
        <v>61</v>
      </c>
      <c r="D26" s="13" t="s">
        <v>42</v>
      </c>
      <c r="E26" s="10">
        <f t="shared" si="0"/>
        <v>5.0099999999999999E-2</v>
      </c>
      <c r="F26" s="10">
        <f t="shared" si="1"/>
        <v>5.0099999999999999E-2</v>
      </c>
      <c r="G26" s="10">
        <f t="shared" si="2"/>
        <v>3.6299999999999999E-2</v>
      </c>
      <c r="H26" s="10"/>
      <c r="I26" s="10">
        <v>3.6299999999999999E-2</v>
      </c>
      <c r="J26" s="10">
        <f t="shared" si="3"/>
        <v>0</v>
      </c>
      <c r="K26" s="12"/>
      <c r="L26" s="10"/>
      <c r="M26" s="10">
        <f t="shared" si="4"/>
        <v>1.38E-2</v>
      </c>
      <c r="N26" s="10">
        <v>1.38E-2</v>
      </c>
      <c r="O26" s="10"/>
      <c r="P26" s="10">
        <f t="shared" si="5"/>
        <v>0</v>
      </c>
      <c r="Q26" s="10"/>
      <c r="R26" s="10"/>
      <c r="S26" s="10"/>
      <c r="T26" s="10"/>
      <c r="U26" s="10"/>
      <c r="V26" s="10">
        <f t="shared" si="6"/>
        <v>0</v>
      </c>
      <c r="W26" s="10">
        <f t="shared" si="7"/>
        <v>0</v>
      </c>
      <c r="X26" s="12"/>
      <c r="Y26" s="10"/>
      <c r="Z26" s="10"/>
      <c r="AA26" s="10"/>
      <c r="AB26" s="10"/>
      <c r="AC26" s="10">
        <f t="shared" si="8"/>
        <v>0</v>
      </c>
      <c r="AD26" s="10"/>
      <c r="AE26" s="10"/>
      <c r="AF26" s="10">
        <f t="shared" si="9"/>
        <v>0</v>
      </c>
      <c r="AG26" s="24"/>
      <c r="AH26" s="10"/>
    </row>
    <row r="27" spans="1:35" ht="15.75" customHeight="1">
      <c r="A27" s="148"/>
      <c r="B27" s="11">
        <v>20</v>
      </c>
      <c r="C27" s="13" t="s">
        <v>62</v>
      </c>
      <c r="D27" s="13" t="s">
        <v>42</v>
      </c>
      <c r="E27" s="10">
        <f t="shared" si="0"/>
        <v>2.3104</v>
      </c>
      <c r="F27" s="10">
        <f t="shared" si="1"/>
        <v>2.2574000000000001</v>
      </c>
      <c r="G27" s="10">
        <f t="shared" si="2"/>
        <v>0</v>
      </c>
      <c r="H27" s="10"/>
      <c r="I27" s="10"/>
      <c r="J27" s="10">
        <f t="shared" si="3"/>
        <v>0</v>
      </c>
      <c r="K27" s="12"/>
      <c r="L27" s="10"/>
      <c r="M27" s="10">
        <f t="shared" si="4"/>
        <v>2.1395</v>
      </c>
      <c r="N27" s="10">
        <v>2.1395</v>
      </c>
      <c r="O27" s="10"/>
      <c r="P27" s="10">
        <f t="shared" si="5"/>
        <v>0</v>
      </c>
      <c r="Q27" s="10"/>
      <c r="R27" s="10"/>
      <c r="S27" s="10">
        <v>0.1179</v>
      </c>
      <c r="T27" s="10"/>
      <c r="U27" s="10"/>
      <c r="V27" s="10">
        <f t="shared" si="6"/>
        <v>0</v>
      </c>
      <c r="W27" s="10">
        <f t="shared" si="7"/>
        <v>0</v>
      </c>
      <c r="X27" s="12"/>
      <c r="Y27" s="10"/>
      <c r="Z27" s="10"/>
      <c r="AA27" s="10"/>
      <c r="AB27" s="10"/>
      <c r="AC27" s="10">
        <f t="shared" si="8"/>
        <v>5.2999999999999999E-2</v>
      </c>
      <c r="AD27" s="10">
        <v>5.2999999999999999E-2</v>
      </c>
      <c r="AE27" s="10"/>
      <c r="AF27" s="10">
        <f t="shared" si="9"/>
        <v>0</v>
      </c>
      <c r="AG27" s="24"/>
      <c r="AH27" s="10"/>
    </row>
    <row r="28" spans="1:35" ht="15.75" customHeight="1">
      <c r="A28" s="148"/>
      <c r="B28" s="11">
        <v>21</v>
      </c>
      <c r="C28" s="13" t="s">
        <v>64</v>
      </c>
      <c r="D28" s="13" t="s">
        <v>42</v>
      </c>
      <c r="E28" s="10">
        <f t="shared" si="0"/>
        <v>16.395400000000002</v>
      </c>
      <c r="F28" s="10">
        <f t="shared" si="1"/>
        <v>15.573100000000002</v>
      </c>
      <c r="G28" s="10">
        <f t="shared" si="2"/>
        <v>5.0056000000000003</v>
      </c>
      <c r="H28" s="10">
        <v>4.5956999999999999</v>
      </c>
      <c r="I28" s="10">
        <v>0.40989999999999999</v>
      </c>
      <c r="J28" s="10">
        <f t="shared" si="3"/>
        <v>0</v>
      </c>
      <c r="K28" s="12"/>
      <c r="L28" s="10"/>
      <c r="M28" s="10">
        <f t="shared" si="4"/>
        <v>9.5256000000000007</v>
      </c>
      <c r="N28" s="10">
        <v>9.5256000000000007</v>
      </c>
      <c r="O28" s="10"/>
      <c r="P28" s="10">
        <f t="shared" si="5"/>
        <v>0.48249999999999998</v>
      </c>
      <c r="Q28" s="10"/>
      <c r="R28" s="10">
        <v>0.48249999999999998</v>
      </c>
      <c r="S28" s="10">
        <v>0.53569999999999995</v>
      </c>
      <c r="T28" s="10">
        <v>2.3699999999999999E-2</v>
      </c>
      <c r="U28" s="10"/>
      <c r="V28" s="10">
        <f t="shared" si="6"/>
        <v>3.0499999999999999E-2</v>
      </c>
      <c r="W28" s="10">
        <f t="shared" si="7"/>
        <v>0</v>
      </c>
      <c r="X28" s="12"/>
      <c r="Y28" s="10"/>
      <c r="Z28" s="10">
        <v>2.4199999999999999E-2</v>
      </c>
      <c r="AA28" s="10">
        <v>6.3E-3</v>
      </c>
      <c r="AB28" s="10"/>
      <c r="AC28" s="10">
        <f t="shared" si="8"/>
        <v>0.79179999999999995</v>
      </c>
      <c r="AD28" s="10">
        <v>0.79179999999999995</v>
      </c>
      <c r="AE28" s="10"/>
      <c r="AF28" s="10">
        <f t="shared" si="9"/>
        <v>0</v>
      </c>
      <c r="AG28" s="24"/>
      <c r="AH28" s="10"/>
    </row>
    <row r="29" spans="1:35" ht="15.75" customHeight="1">
      <c r="A29" s="148"/>
      <c r="B29" s="11">
        <v>22</v>
      </c>
      <c r="C29" s="13" t="s">
        <v>66</v>
      </c>
      <c r="D29" s="13" t="s">
        <v>42</v>
      </c>
      <c r="E29" s="10">
        <f t="shared" si="0"/>
        <v>4.4809999999999999</v>
      </c>
      <c r="F29" s="10">
        <f t="shared" si="1"/>
        <v>4.4809999999999999</v>
      </c>
      <c r="G29" s="10">
        <f t="shared" si="2"/>
        <v>2.9967999999999999</v>
      </c>
      <c r="H29" s="10">
        <v>2.2757000000000001</v>
      </c>
      <c r="I29" s="10">
        <v>0.72109999999999996</v>
      </c>
      <c r="J29" s="10">
        <f t="shared" si="3"/>
        <v>0</v>
      </c>
      <c r="K29" s="12"/>
      <c r="L29" s="10"/>
      <c r="M29" s="10">
        <f t="shared" si="4"/>
        <v>1.2877000000000001</v>
      </c>
      <c r="N29" s="10">
        <v>0.80559999999999998</v>
      </c>
      <c r="O29" s="10">
        <v>0.48209999999999997</v>
      </c>
      <c r="P29" s="10">
        <f t="shared" si="5"/>
        <v>7.2300000000000003E-2</v>
      </c>
      <c r="Q29" s="10">
        <v>2.1700000000000001E-2</v>
      </c>
      <c r="R29" s="10">
        <v>5.0599999999999999E-2</v>
      </c>
      <c r="S29" s="10">
        <v>0.1226</v>
      </c>
      <c r="T29" s="10"/>
      <c r="U29" s="10">
        <v>1.6000000000000001E-3</v>
      </c>
      <c r="V29" s="10">
        <f t="shared" si="6"/>
        <v>0</v>
      </c>
      <c r="W29" s="10">
        <f t="shared" si="7"/>
        <v>0</v>
      </c>
      <c r="X29" s="12"/>
      <c r="Y29" s="10"/>
      <c r="Z29" s="10"/>
      <c r="AA29" s="10"/>
      <c r="AB29" s="10"/>
      <c r="AC29" s="10">
        <f t="shared" si="8"/>
        <v>0</v>
      </c>
      <c r="AD29" s="10"/>
      <c r="AE29" s="10"/>
      <c r="AF29" s="10">
        <f t="shared" si="9"/>
        <v>0</v>
      </c>
      <c r="AG29" s="24"/>
      <c r="AH29" s="10"/>
    </row>
    <row r="30" spans="1:35" ht="15.75" customHeight="1">
      <c r="A30" s="148"/>
      <c r="B30" s="11">
        <v>23</v>
      </c>
      <c r="C30" s="13" t="s">
        <v>67</v>
      </c>
      <c r="D30" s="13" t="s">
        <v>42</v>
      </c>
      <c r="E30" s="10">
        <f t="shared" si="0"/>
        <v>3.6319000000000008</v>
      </c>
      <c r="F30" s="10">
        <f t="shared" si="1"/>
        <v>3.1098000000000008</v>
      </c>
      <c r="G30" s="10">
        <f t="shared" si="2"/>
        <v>1.3520000000000001</v>
      </c>
      <c r="H30" s="10">
        <v>1.2258</v>
      </c>
      <c r="I30" s="10">
        <v>0.12620000000000001</v>
      </c>
      <c r="J30" s="10">
        <f t="shared" si="3"/>
        <v>0</v>
      </c>
      <c r="K30" s="12"/>
      <c r="L30" s="10"/>
      <c r="M30" s="10">
        <f t="shared" si="4"/>
        <v>1.5015000000000001</v>
      </c>
      <c r="N30" s="10">
        <v>1.5015000000000001</v>
      </c>
      <c r="O30" s="10"/>
      <c r="P30" s="10">
        <f t="shared" si="5"/>
        <v>1.84E-2</v>
      </c>
      <c r="Q30" s="10"/>
      <c r="R30" s="10">
        <v>1.84E-2</v>
      </c>
      <c r="S30" s="10">
        <v>0.2379</v>
      </c>
      <c r="T30" s="10"/>
      <c r="U30" s="10"/>
      <c r="V30" s="10">
        <f t="shared" si="6"/>
        <v>0.52210000000000001</v>
      </c>
      <c r="W30" s="10">
        <f t="shared" si="7"/>
        <v>0.2472</v>
      </c>
      <c r="X30" s="12"/>
      <c r="Y30" s="10">
        <v>0.2472</v>
      </c>
      <c r="Z30" s="10"/>
      <c r="AA30" s="10">
        <v>0.27489999999999998</v>
      </c>
      <c r="AB30" s="10"/>
      <c r="AC30" s="10">
        <f t="shared" si="8"/>
        <v>0</v>
      </c>
      <c r="AD30" s="10"/>
      <c r="AE30" s="10"/>
      <c r="AF30" s="10">
        <f t="shared" si="9"/>
        <v>0</v>
      </c>
      <c r="AG30" s="24"/>
      <c r="AH30" s="10"/>
    </row>
    <row r="31" spans="1:35" ht="15.75" customHeight="1">
      <c r="A31" s="148"/>
      <c r="B31" s="11">
        <v>24</v>
      </c>
      <c r="C31" s="13" t="s">
        <v>68</v>
      </c>
      <c r="D31" s="13" t="s">
        <v>42</v>
      </c>
      <c r="E31" s="10">
        <f t="shared" si="0"/>
        <v>0.72340000000000004</v>
      </c>
      <c r="F31" s="10">
        <f t="shared" si="1"/>
        <v>0.72340000000000004</v>
      </c>
      <c r="G31" s="10">
        <f t="shared" si="2"/>
        <v>0.72340000000000004</v>
      </c>
      <c r="H31" s="10"/>
      <c r="I31" s="10">
        <v>0.72340000000000004</v>
      </c>
      <c r="J31" s="10">
        <f t="shared" si="3"/>
        <v>0</v>
      </c>
      <c r="K31" s="12"/>
      <c r="L31" s="10"/>
      <c r="M31" s="10">
        <f t="shared" si="4"/>
        <v>0</v>
      </c>
      <c r="N31" s="10"/>
      <c r="O31" s="10"/>
      <c r="P31" s="10">
        <f t="shared" si="5"/>
        <v>0</v>
      </c>
      <c r="Q31" s="10"/>
      <c r="R31" s="10"/>
      <c r="S31" s="10"/>
      <c r="T31" s="10"/>
      <c r="U31" s="10"/>
      <c r="V31" s="10">
        <f t="shared" si="6"/>
        <v>0</v>
      </c>
      <c r="W31" s="10">
        <f t="shared" si="7"/>
        <v>0</v>
      </c>
      <c r="X31" s="12"/>
      <c r="Y31" s="10"/>
      <c r="Z31" s="10"/>
      <c r="AA31" s="10"/>
      <c r="AB31" s="10"/>
      <c r="AC31" s="10">
        <f t="shared" si="8"/>
        <v>0</v>
      </c>
      <c r="AD31" s="10"/>
      <c r="AE31" s="10"/>
      <c r="AF31" s="10">
        <f t="shared" si="9"/>
        <v>0</v>
      </c>
      <c r="AG31" s="24"/>
      <c r="AH31" s="10"/>
    </row>
    <row r="32" spans="1:35" ht="15.75" customHeight="1">
      <c r="A32" s="148"/>
      <c r="B32" s="11">
        <v>25</v>
      </c>
      <c r="C32" s="13" t="s">
        <v>69</v>
      </c>
      <c r="D32" s="13" t="s">
        <v>42</v>
      </c>
      <c r="E32" s="10">
        <f t="shared" si="0"/>
        <v>3.4308000000000001</v>
      </c>
      <c r="F32" s="10">
        <f t="shared" si="1"/>
        <v>3.4241999999999999</v>
      </c>
      <c r="G32" s="10">
        <f t="shared" si="2"/>
        <v>3.2180999999999997</v>
      </c>
      <c r="H32" s="10">
        <v>1.9757</v>
      </c>
      <c r="I32" s="10">
        <v>1.2423999999999999</v>
      </c>
      <c r="J32" s="10">
        <f t="shared" si="3"/>
        <v>6.25E-2</v>
      </c>
      <c r="K32" s="12"/>
      <c r="L32" s="10">
        <v>6.25E-2</v>
      </c>
      <c r="M32" s="10">
        <f t="shared" si="4"/>
        <v>1.9199999999999998E-2</v>
      </c>
      <c r="N32" s="10">
        <v>1.9199999999999998E-2</v>
      </c>
      <c r="O32" s="10"/>
      <c r="P32" s="10">
        <f t="shared" si="5"/>
        <v>7.7200000000000005E-2</v>
      </c>
      <c r="Q32" s="10"/>
      <c r="R32" s="10">
        <v>7.7200000000000005E-2</v>
      </c>
      <c r="S32" s="10">
        <v>4.7199999999999999E-2</v>
      </c>
      <c r="T32" s="10"/>
      <c r="U32" s="10"/>
      <c r="V32" s="10">
        <f t="shared" si="6"/>
        <v>6.6E-3</v>
      </c>
      <c r="W32" s="10">
        <f t="shared" si="7"/>
        <v>0</v>
      </c>
      <c r="X32" s="12"/>
      <c r="Y32" s="10"/>
      <c r="Z32" s="10">
        <v>6.6E-3</v>
      </c>
      <c r="AA32" s="10"/>
      <c r="AB32" s="10"/>
      <c r="AC32" s="10">
        <f t="shared" si="8"/>
        <v>0</v>
      </c>
      <c r="AD32" s="10"/>
      <c r="AE32" s="10"/>
      <c r="AF32" s="10">
        <f t="shared" si="9"/>
        <v>0</v>
      </c>
      <c r="AG32" s="24"/>
      <c r="AH32" s="10"/>
    </row>
    <row r="33" spans="1:37" ht="15.75" customHeight="1">
      <c r="A33" s="148"/>
      <c r="B33" s="11">
        <v>26</v>
      </c>
      <c r="C33" s="13" t="s">
        <v>70</v>
      </c>
      <c r="D33" s="13" t="s">
        <v>42</v>
      </c>
      <c r="E33" s="10">
        <f t="shared" si="0"/>
        <v>2.9420999999999999</v>
      </c>
      <c r="F33" s="10">
        <f t="shared" si="1"/>
        <v>2.9420999999999999</v>
      </c>
      <c r="G33" s="10">
        <f t="shared" si="2"/>
        <v>2.8769</v>
      </c>
      <c r="H33" s="10"/>
      <c r="I33" s="10">
        <v>2.8769</v>
      </c>
      <c r="J33" s="10">
        <f t="shared" si="3"/>
        <v>0</v>
      </c>
      <c r="K33" s="12"/>
      <c r="L33" s="10"/>
      <c r="M33" s="10">
        <f t="shared" si="4"/>
        <v>0</v>
      </c>
      <c r="N33" s="10"/>
      <c r="O33" s="10"/>
      <c r="P33" s="10">
        <f t="shared" si="5"/>
        <v>1.8700000000000001E-2</v>
      </c>
      <c r="Q33" s="10">
        <v>1.8700000000000001E-2</v>
      </c>
      <c r="R33" s="10"/>
      <c r="S33" s="10">
        <v>4.65E-2</v>
      </c>
      <c r="T33" s="10"/>
      <c r="U33" s="10"/>
      <c r="V33" s="10">
        <f t="shared" si="6"/>
        <v>0</v>
      </c>
      <c r="W33" s="10">
        <f t="shared" si="7"/>
        <v>0</v>
      </c>
      <c r="X33" s="12"/>
      <c r="Y33" s="10"/>
      <c r="Z33" s="10"/>
      <c r="AA33" s="10"/>
      <c r="AB33" s="10"/>
      <c r="AC33" s="10">
        <f t="shared" si="8"/>
        <v>0</v>
      </c>
      <c r="AD33" s="10"/>
      <c r="AE33" s="10"/>
      <c r="AF33" s="10">
        <f t="shared" si="9"/>
        <v>0</v>
      </c>
      <c r="AG33" s="24"/>
      <c r="AH33" s="10"/>
      <c r="AI33" s="4"/>
      <c r="AJ33" s="4"/>
      <c r="AK33" s="4"/>
    </row>
    <row r="34" spans="1:37" ht="15.75" customHeight="1">
      <c r="A34" s="148"/>
      <c r="B34" s="11">
        <v>27</v>
      </c>
      <c r="C34" s="13" t="s">
        <v>71</v>
      </c>
      <c r="D34" s="13" t="s">
        <v>42</v>
      </c>
      <c r="E34" s="10">
        <f t="shared" si="0"/>
        <v>8.7378999999999998</v>
      </c>
      <c r="F34" s="10">
        <f t="shared" si="1"/>
        <v>8.4782999999999991</v>
      </c>
      <c r="G34" s="10">
        <f t="shared" si="2"/>
        <v>6.9470000000000001</v>
      </c>
      <c r="H34" s="10">
        <v>6.8559000000000001</v>
      </c>
      <c r="I34" s="10">
        <v>9.11E-2</v>
      </c>
      <c r="J34" s="10">
        <f t="shared" si="3"/>
        <v>1.0249999999999999</v>
      </c>
      <c r="K34" s="12"/>
      <c r="L34" s="10">
        <v>1.0249999999999999</v>
      </c>
      <c r="M34" s="10">
        <f t="shared" si="4"/>
        <v>0.2341</v>
      </c>
      <c r="N34" s="10">
        <v>0.2341</v>
      </c>
      <c r="O34" s="10"/>
      <c r="P34" s="10">
        <f t="shared" si="5"/>
        <v>0.1439</v>
      </c>
      <c r="Q34" s="10"/>
      <c r="R34" s="10">
        <v>0.1439</v>
      </c>
      <c r="S34" s="10">
        <v>0.1283</v>
      </c>
      <c r="T34" s="10"/>
      <c r="U34" s="10"/>
      <c r="V34" s="10">
        <f t="shared" si="6"/>
        <v>0.2596</v>
      </c>
      <c r="W34" s="10">
        <f t="shared" si="7"/>
        <v>0.2596</v>
      </c>
      <c r="X34" s="12"/>
      <c r="Y34" s="10">
        <v>0.2596</v>
      </c>
      <c r="Z34" s="10"/>
      <c r="AA34" s="10"/>
      <c r="AB34" s="10"/>
      <c r="AC34" s="10">
        <f t="shared" si="8"/>
        <v>0</v>
      </c>
      <c r="AD34" s="10"/>
      <c r="AE34" s="10"/>
      <c r="AF34" s="10">
        <f t="shared" si="9"/>
        <v>0</v>
      </c>
      <c r="AG34" s="24"/>
      <c r="AH34" s="10"/>
      <c r="AI34" s="4"/>
      <c r="AJ34" s="4"/>
      <c r="AK34" s="4"/>
    </row>
    <row r="35" spans="1:37" ht="15.75" customHeight="1">
      <c r="A35" s="148"/>
      <c r="B35" s="11">
        <v>28</v>
      </c>
      <c r="C35" s="14" t="s">
        <v>72</v>
      </c>
      <c r="D35" s="13" t="s">
        <v>42</v>
      </c>
      <c r="E35" s="10">
        <f t="shared" si="0"/>
        <v>0.1913</v>
      </c>
      <c r="F35" s="10">
        <f t="shared" si="1"/>
        <v>0.1913</v>
      </c>
      <c r="G35" s="10">
        <f t="shared" si="2"/>
        <v>0.1913</v>
      </c>
      <c r="H35" s="10"/>
      <c r="I35" s="10">
        <v>0.1913</v>
      </c>
      <c r="J35" s="10">
        <f t="shared" si="3"/>
        <v>0</v>
      </c>
      <c r="K35" s="12"/>
      <c r="L35" s="10"/>
      <c r="M35" s="10">
        <f t="shared" si="4"/>
        <v>0</v>
      </c>
      <c r="N35" s="10"/>
      <c r="O35" s="10"/>
      <c r="P35" s="10">
        <f t="shared" si="5"/>
        <v>0</v>
      </c>
      <c r="Q35" s="10"/>
      <c r="R35" s="10"/>
      <c r="S35" s="10"/>
      <c r="T35" s="10"/>
      <c r="U35" s="10"/>
      <c r="V35" s="10">
        <f t="shared" si="6"/>
        <v>0</v>
      </c>
      <c r="W35" s="10">
        <f t="shared" si="7"/>
        <v>0</v>
      </c>
      <c r="X35" s="12"/>
      <c r="Y35" s="15"/>
      <c r="Z35" s="10"/>
      <c r="AA35" s="15"/>
      <c r="AB35" s="15"/>
      <c r="AC35" s="10">
        <f t="shared" si="8"/>
        <v>0</v>
      </c>
      <c r="AD35" s="10"/>
      <c r="AE35" s="12"/>
      <c r="AF35" s="10">
        <f t="shared" si="9"/>
        <v>0</v>
      </c>
      <c r="AG35" s="12"/>
      <c r="AH35" s="12"/>
      <c r="AI35" s="4"/>
      <c r="AJ35" s="4"/>
      <c r="AK35" s="4"/>
    </row>
    <row r="36" spans="1:37" ht="15.75" customHeight="1">
      <c r="A36" s="148"/>
      <c r="B36" s="11">
        <v>29</v>
      </c>
      <c r="C36" s="14" t="s">
        <v>73</v>
      </c>
      <c r="D36" s="13" t="s">
        <v>42</v>
      </c>
      <c r="E36" s="10">
        <f t="shared" si="0"/>
        <v>1.1306999999999998</v>
      </c>
      <c r="F36" s="10">
        <f t="shared" si="1"/>
        <v>1.1306999999999998</v>
      </c>
      <c r="G36" s="10">
        <f t="shared" si="2"/>
        <v>6.6400000000000001E-2</v>
      </c>
      <c r="H36" s="10"/>
      <c r="I36" s="15">
        <v>6.6400000000000001E-2</v>
      </c>
      <c r="J36" s="10">
        <f t="shared" si="3"/>
        <v>0</v>
      </c>
      <c r="K36" s="12"/>
      <c r="L36" s="10"/>
      <c r="M36" s="10">
        <f t="shared" si="4"/>
        <v>1.0491999999999999</v>
      </c>
      <c r="N36" s="10">
        <v>1.0491999999999999</v>
      </c>
      <c r="O36" s="10"/>
      <c r="P36" s="10">
        <f t="shared" si="5"/>
        <v>0</v>
      </c>
      <c r="Q36" s="10"/>
      <c r="R36" s="10"/>
      <c r="S36" s="10">
        <v>1.5100000000000001E-2</v>
      </c>
      <c r="T36" s="10"/>
      <c r="U36" s="10"/>
      <c r="V36" s="10">
        <f t="shared" si="6"/>
        <v>0</v>
      </c>
      <c r="W36" s="10">
        <f t="shared" si="7"/>
        <v>0</v>
      </c>
      <c r="X36" s="12"/>
      <c r="Y36" s="15"/>
      <c r="Z36" s="10"/>
      <c r="AA36" s="15"/>
      <c r="AB36" s="15"/>
      <c r="AC36" s="10">
        <f t="shared" si="8"/>
        <v>0</v>
      </c>
      <c r="AD36" s="10"/>
      <c r="AE36" s="10"/>
      <c r="AF36" s="10">
        <f t="shared" si="9"/>
        <v>0</v>
      </c>
      <c r="AG36" s="24"/>
      <c r="AH36" s="10"/>
      <c r="AI36" s="4"/>
      <c r="AJ36" s="4"/>
      <c r="AK36" s="4"/>
    </row>
    <row r="37" spans="1:37" ht="15.75" customHeight="1">
      <c r="A37" s="148"/>
      <c r="B37" s="11">
        <v>30</v>
      </c>
      <c r="C37" s="14" t="s">
        <v>74</v>
      </c>
      <c r="D37" s="13" t="s">
        <v>42</v>
      </c>
      <c r="E37" s="10">
        <f t="shared" si="0"/>
        <v>1.1307</v>
      </c>
      <c r="F37" s="10">
        <f t="shared" si="1"/>
        <v>0.85209999999999997</v>
      </c>
      <c r="G37" s="10">
        <f t="shared" si="2"/>
        <v>1E-4</v>
      </c>
      <c r="H37" s="10">
        <v>1E-4</v>
      </c>
      <c r="I37" s="15"/>
      <c r="J37" s="10">
        <f t="shared" si="3"/>
        <v>0</v>
      </c>
      <c r="K37" s="12"/>
      <c r="L37" s="10"/>
      <c r="M37" s="10">
        <f t="shared" si="4"/>
        <v>0.85089999999999999</v>
      </c>
      <c r="N37" s="10">
        <v>0.85089999999999999</v>
      </c>
      <c r="O37" s="10"/>
      <c r="P37" s="10">
        <f t="shared" si="5"/>
        <v>0</v>
      </c>
      <c r="Q37" s="10"/>
      <c r="R37" s="10"/>
      <c r="S37" s="10">
        <v>1.1000000000000001E-3</v>
      </c>
      <c r="T37" s="10"/>
      <c r="U37" s="10"/>
      <c r="V37" s="10">
        <f t="shared" si="6"/>
        <v>0.27860000000000001</v>
      </c>
      <c r="W37" s="10">
        <f t="shared" si="7"/>
        <v>0</v>
      </c>
      <c r="X37" s="12"/>
      <c r="Y37" s="15"/>
      <c r="Z37" s="10"/>
      <c r="AA37" s="15">
        <v>0.27860000000000001</v>
      </c>
      <c r="AB37" s="15"/>
      <c r="AC37" s="10">
        <f t="shared" si="8"/>
        <v>0</v>
      </c>
      <c r="AD37" s="10"/>
      <c r="AE37" s="10"/>
      <c r="AF37" s="10">
        <f t="shared" si="9"/>
        <v>0</v>
      </c>
      <c r="AG37" s="24"/>
      <c r="AH37" s="10"/>
      <c r="AI37" s="4"/>
      <c r="AJ37" s="4"/>
      <c r="AK37" s="4"/>
    </row>
    <row r="38" spans="1:37" ht="15.75" customHeight="1">
      <c r="A38" s="148"/>
      <c r="B38" s="11">
        <v>31</v>
      </c>
      <c r="C38" s="14" t="s">
        <v>75</v>
      </c>
      <c r="D38" s="13" t="s">
        <v>42</v>
      </c>
      <c r="E38" s="10">
        <f t="shared" si="0"/>
        <v>0.26889999999999997</v>
      </c>
      <c r="F38" s="10">
        <f t="shared" si="1"/>
        <v>0.26889999999999997</v>
      </c>
      <c r="G38" s="10">
        <f t="shared" si="2"/>
        <v>0.26889999999999997</v>
      </c>
      <c r="H38" s="10"/>
      <c r="I38" s="15">
        <v>0.26889999999999997</v>
      </c>
      <c r="J38" s="10">
        <f t="shared" si="3"/>
        <v>0</v>
      </c>
      <c r="K38" s="12"/>
      <c r="L38" s="10"/>
      <c r="M38" s="10">
        <f t="shared" si="4"/>
        <v>0</v>
      </c>
      <c r="N38" s="10"/>
      <c r="O38" s="10"/>
      <c r="P38" s="10">
        <f t="shared" si="5"/>
        <v>0</v>
      </c>
      <c r="Q38" s="10"/>
      <c r="R38" s="10"/>
      <c r="S38" s="10"/>
      <c r="T38" s="10"/>
      <c r="U38" s="10"/>
      <c r="V38" s="10">
        <f t="shared" si="6"/>
        <v>0</v>
      </c>
      <c r="W38" s="10">
        <f t="shared" si="7"/>
        <v>0</v>
      </c>
      <c r="X38" s="12"/>
      <c r="Y38" s="15"/>
      <c r="Z38" s="10"/>
      <c r="AA38" s="15"/>
      <c r="AB38" s="15"/>
      <c r="AC38" s="10">
        <f t="shared" si="8"/>
        <v>0</v>
      </c>
      <c r="AD38" s="10"/>
      <c r="AE38" s="10"/>
      <c r="AF38" s="10">
        <f t="shared" si="9"/>
        <v>0</v>
      </c>
      <c r="AG38" s="24"/>
      <c r="AH38" s="10"/>
      <c r="AI38" s="4"/>
      <c r="AJ38" s="4"/>
      <c r="AK38" s="4"/>
    </row>
    <row r="39" spans="1:37" ht="15.75" customHeight="1">
      <c r="A39" s="148"/>
      <c r="B39" s="11">
        <v>32</v>
      </c>
      <c r="C39" s="14" t="s">
        <v>76</v>
      </c>
      <c r="D39" s="13" t="s">
        <v>42</v>
      </c>
      <c r="E39" s="10">
        <f t="shared" si="0"/>
        <v>3.7665000000000002</v>
      </c>
      <c r="F39" s="10">
        <f t="shared" si="1"/>
        <v>3.3475000000000001</v>
      </c>
      <c r="G39" s="10">
        <f t="shared" si="2"/>
        <v>1.7525999999999999</v>
      </c>
      <c r="H39" s="10">
        <v>1.3006</v>
      </c>
      <c r="I39" s="15">
        <v>0.45200000000000001</v>
      </c>
      <c r="J39" s="10">
        <f t="shared" si="3"/>
        <v>0</v>
      </c>
      <c r="K39" s="12"/>
      <c r="L39" s="10"/>
      <c r="M39" s="10">
        <f t="shared" si="4"/>
        <v>1.4166000000000001</v>
      </c>
      <c r="N39" s="10">
        <v>1.4166000000000001</v>
      </c>
      <c r="O39" s="10"/>
      <c r="P39" s="10">
        <f t="shared" si="5"/>
        <v>4.2799999999999998E-2</v>
      </c>
      <c r="Q39" s="10"/>
      <c r="R39" s="10">
        <v>4.2799999999999998E-2</v>
      </c>
      <c r="S39" s="10">
        <v>0.13550000000000001</v>
      </c>
      <c r="T39" s="10"/>
      <c r="U39" s="10"/>
      <c r="V39" s="10">
        <f t="shared" si="6"/>
        <v>0.41899999999999998</v>
      </c>
      <c r="W39" s="10">
        <f t="shared" si="7"/>
        <v>0</v>
      </c>
      <c r="X39" s="12"/>
      <c r="Y39" s="15"/>
      <c r="Z39" s="10"/>
      <c r="AA39" s="15">
        <v>0.41899999999999998</v>
      </c>
      <c r="AB39" s="15"/>
      <c r="AC39" s="10">
        <f t="shared" si="8"/>
        <v>0</v>
      </c>
      <c r="AD39" s="10"/>
      <c r="AE39" s="10"/>
      <c r="AF39" s="10">
        <f t="shared" si="9"/>
        <v>0</v>
      </c>
      <c r="AG39" s="24"/>
      <c r="AH39" s="10"/>
      <c r="AI39" s="4"/>
      <c r="AJ39" s="4"/>
      <c r="AK39" s="4"/>
    </row>
    <row r="40" spans="1:37" ht="15.75" customHeight="1">
      <c r="A40" s="148"/>
      <c r="B40" s="11">
        <v>33</v>
      </c>
      <c r="C40" s="14" t="s">
        <v>77</v>
      </c>
      <c r="D40" s="13" t="s">
        <v>42</v>
      </c>
      <c r="E40" s="10">
        <f t="shared" si="0"/>
        <v>3.7665000000000002</v>
      </c>
      <c r="F40" s="10">
        <f t="shared" si="1"/>
        <v>3.5825</v>
      </c>
      <c r="G40" s="10">
        <f t="shared" si="2"/>
        <v>2.3458000000000001</v>
      </c>
      <c r="H40" s="10"/>
      <c r="I40" s="15">
        <v>2.3458000000000001</v>
      </c>
      <c r="J40" s="10">
        <f t="shared" si="3"/>
        <v>0</v>
      </c>
      <c r="K40" s="12"/>
      <c r="L40" s="10"/>
      <c r="M40" s="10">
        <f t="shared" si="4"/>
        <v>1.1737</v>
      </c>
      <c r="N40" s="10">
        <v>1.1737</v>
      </c>
      <c r="O40" s="10"/>
      <c r="P40" s="10">
        <f t="shared" si="5"/>
        <v>0</v>
      </c>
      <c r="Q40" s="10"/>
      <c r="R40" s="10"/>
      <c r="S40" s="10">
        <v>6.3E-2</v>
      </c>
      <c r="T40" s="10"/>
      <c r="U40" s="10"/>
      <c r="V40" s="10">
        <f t="shared" si="6"/>
        <v>0.184</v>
      </c>
      <c r="W40" s="10">
        <f t="shared" si="7"/>
        <v>0.184</v>
      </c>
      <c r="X40" s="12"/>
      <c r="Y40" s="15">
        <v>0.184</v>
      </c>
      <c r="Z40" s="10"/>
      <c r="AA40" s="15"/>
      <c r="AB40" s="15"/>
      <c r="AC40" s="10">
        <f t="shared" si="8"/>
        <v>0</v>
      </c>
      <c r="AD40" s="10"/>
      <c r="AE40" s="10"/>
      <c r="AF40" s="10">
        <f t="shared" si="9"/>
        <v>0</v>
      </c>
      <c r="AG40" s="24"/>
      <c r="AH40" s="10"/>
      <c r="AI40" s="4"/>
      <c r="AJ40" s="4"/>
      <c r="AK40" s="4"/>
    </row>
    <row r="41" spans="1:37" ht="15.75" customHeight="1">
      <c r="A41" s="148"/>
      <c r="B41" s="11">
        <v>34</v>
      </c>
      <c r="C41" s="13" t="s">
        <v>78</v>
      </c>
      <c r="D41" s="13" t="s">
        <v>42</v>
      </c>
      <c r="E41" s="10">
        <f t="shared" si="0"/>
        <v>7.46E-2</v>
      </c>
      <c r="F41" s="10">
        <f t="shared" si="1"/>
        <v>7.46E-2</v>
      </c>
      <c r="G41" s="10">
        <f t="shared" si="2"/>
        <v>5.5800000000000002E-2</v>
      </c>
      <c r="H41" s="10">
        <v>5.5800000000000002E-2</v>
      </c>
      <c r="I41" s="15"/>
      <c r="J41" s="10">
        <f t="shared" si="3"/>
        <v>0</v>
      </c>
      <c r="K41" s="12"/>
      <c r="L41" s="10"/>
      <c r="M41" s="10">
        <f t="shared" si="4"/>
        <v>0</v>
      </c>
      <c r="N41" s="10"/>
      <c r="O41" s="10"/>
      <c r="P41" s="10">
        <f t="shared" si="5"/>
        <v>0</v>
      </c>
      <c r="Q41" s="10"/>
      <c r="R41" s="10"/>
      <c r="S41" s="10">
        <v>1.8800000000000001E-2</v>
      </c>
      <c r="T41" s="10"/>
      <c r="U41" s="10"/>
      <c r="V41" s="10">
        <f t="shared" si="6"/>
        <v>0</v>
      </c>
      <c r="W41" s="10">
        <f t="shared" si="7"/>
        <v>0</v>
      </c>
      <c r="X41" s="12"/>
      <c r="Y41" s="15"/>
      <c r="Z41" s="10"/>
      <c r="AA41" s="15"/>
      <c r="AB41" s="15"/>
      <c r="AC41" s="10">
        <f t="shared" si="8"/>
        <v>0</v>
      </c>
      <c r="AD41" s="10"/>
      <c r="AE41" s="10"/>
      <c r="AF41" s="10">
        <f t="shared" si="9"/>
        <v>0</v>
      </c>
      <c r="AG41" s="24"/>
      <c r="AH41" s="10"/>
      <c r="AI41" s="4"/>
      <c r="AJ41" s="4"/>
      <c r="AK41" s="4"/>
    </row>
    <row r="42" spans="1:37" ht="15.75" customHeight="1">
      <c r="A42" s="148"/>
      <c r="B42" s="11">
        <v>35</v>
      </c>
      <c r="C42" s="13" t="s">
        <v>79</v>
      </c>
      <c r="D42" s="13" t="s">
        <v>42</v>
      </c>
      <c r="E42" s="10">
        <f t="shared" si="0"/>
        <v>0.104</v>
      </c>
      <c r="F42" s="10">
        <f t="shared" si="1"/>
        <v>0.104</v>
      </c>
      <c r="G42" s="10">
        <f t="shared" si="2"/>
        <v>8.9399999999999993E-2</v>
      </c>
      <c r="H42" s="10">
        <v>8.9399999999999993E-2</v>
      </c>
      <c r="I42" s="15"/>
      <c r="J42" s="10">
        <f t="shared" si="3"/>
        <v>0</v>
      </c>
      <c r="K42" s="12"/>
      <c r="L42" s="10"/>
      <c r="M42" s="10">
        <f t="shared" si="4"/>
        <v>1.46E-2</v>
      </c>
      <c r="N42" s="10">
        <v>1.46E-2</v>
      </c>
      <c r="O42" s="10"/>
      <c r="P42" s="10">
        <f t="shared" si="5"/>
        <v>0</v>
      </c>
      <c r="Q42" s="10"/>
      <c r="R42" s="10"/>
      <c r="S42" s="10"/>
      <c r="T42" s="10"/>
      <c r="U42" s="10"/>
      <c r="V42" s="10">
        <f t="shared" si="6"/>
        <v>0</v>
      </c>
      <c r="W42" s="10">
        <f t="shared" si="7"/>
        <v>0</v>
      </c>
      <c r="X42" s="12"/>
      <c r="Y42" s="15"/>
      <c r="Z42" s="10"/>
      <c r="AA42" s="15"/>
      <c r="AB42" s="15"/>
      <c r="AC42" s="10">
        <f t="shared" si="8"/>
        <v>0</v>
      </c>
      <c r="AD42" s="10"/>
      <c r="AE42" s="10"/>
      <c r="AF42" s="10">
        <f t="shared" si="9"/>
        <v>0</v>
      </c>
      <c r="AG42" s="24"/>
      <c r="AH42" s="10"/>
      <c r="AI42" s="4"/>
      <c r="AJ42" s="4"/>
      <c r="AK42" s="4"/>
    </row>
    <row r="43" spans="1:37" ht="15.75" customHeight="1">
      <c r="A43" s="148"/>
      <c r="B43" s="11">
        <v>36</v>
      </c>
      <c r="C43" s="13" t="s">
        <v>80</v>
      </c>
      <c r="D43" s="13" t="s">
        <v>42</v>
      </c>
      <c r="E43" s="10">
        <f t="shared" si="0"/>
        <v>0.16020000000000001</v>
      </c>
      <c r="F43" s="10">
        <f t="shared" si="1"/>
        <v>0.16020000000000001</v>
      </c>
      <c r="G43" s="10">
        <f t="shared" si="2"/>
        <v>0.16020000000000001</v>
      </c>
      <c r="H43" s="10">
        <v>0.16020000000000001</v>
      </c>
      <c r="I43" s="15"/>
      <c r="J43" s="10">
        <f t="shared" si="3"/>
        <v>0</v>
      </c>
      <c r="K43" s="12"/>
      <c r="L43" s="10"/>
      <c r="M43" s="10">
        <f t="shared" si="4"/>
        <v>0</v>
      </c>
      <c r="N43" s="10"/>
      <c r="O43" s="10"/>
      <c r="P43" s="10">
        <f t="shared" si="5"/>
        <v>0</v>
      </c>
      <c r="Q43" s="10"/>
      <c r="R43" s="10"/>
      <c r="S43" s="10"/>
      <c r="T43" s="10"/>
      <c r="U43" s="10"/>
      <c r="V43" s="10">
        <f t="shared" si="6"/>
        <v>0</v>
      </c>
      <c r="W43" s="10">
        <f t="shared" si="7"/>
        <v>0</v>
      </c>
      <c r="X43" s="12"/>
      <c r="Y43" s="15"/>
      <c r="Z43" s="10"/>
      <c r="AA43" s="15"/>
      <c r="AB43" s="15"/>
      <c r="AC43" s="10">
        <f t="shared" si="8"/>
        <v>0</v>
      </c>
      <c r="AD43" s="10"/>
      <c r="AE43" s="10"/>
      <c r="AF43" s="10">
        <f t="shared" si="9"/>
        <v>0</v>
      </c>
      <c r="AG43" s="24"/>
      <c r="AH43" s="10"/>
      <c r="AI43" s="4"/>
      <c r="AJ43" s="4"/>
      <c r="AK43" s="4"/>
    </row>
    <row r="44" spans="1:37" ht="15.75" customHeight="1">
      <c r="A44" s="148"/>
      <c r="B44" s="11">
        <v>37</v>
      </c>
      <c r="C44" s="13" t="s">
        <v>81</v>
      </c>
      <c r="D44" s="13" t="s">
        <v>42</v>
      </c>
      <c r="E44" s="10">
        <f t="shared" ref="E44:E53" si="10">F44+V44+AC44</f>
        <v>0.1409</v>
      </c>
      <c r="F44" s="10">
        <f t="shared" ref="F44:F53" si="11">G44+J44+M44+P44+S44+T44+U44</f>
        <v>0.1409</v>
      </c>
      <c r="G44" s="10">
        <f t="shared" ref="G44:G53" si="12">H44+I44</f>
        <v>0.1053</v>
      </c>
      <c r="H44" s="15">
        <v>0.1053</v>
      </c>
      <c r="I44" s="15"/>
      <c r="J44" s="10">
        <f t="shared" ref="J44:J53" si="13">K44+L44</f>
        <v>0</v>
      </c>
      <c r="K44" s="12"/>
      <c r="L44" s="10"/>
      <c r="M44" s="10">
        <f t="shared" ref="M44:M53" si="14">N44+O44</f>
        <v>0</v>
      </c>
      <c r="N44" s="15"/>
      <c r="O44" s="15"/>
      <c r="P44" s="10">
        <f t="shared" ref="P44:P53" si="15">Q44+R44</f>
        <v>3.56E-2</v>
      </c>
      <c r="Q44" s="15">
        <v>3.56E-2</v>
      </c>
      <c r="R44" s="10"/>
      <c r="S44" s="15"/>
      <c r="T44" s="10"/>
      <c r="U44" s="10"/>
      <c r="V44" s="10">
        <f t="shared" ref="V44:V53" si="16">W44+Z44+AA44+AB44</f>
        <v>0</v>
      </c>
      <c r="W44" s="10">
        <f t="shared" ref="W44:W53" si="17">X44+Y44</f>
        <v>0</v>
      </c>
      <c r="X44" s="12"/>
      <c r="Y44" s="15"/>
      <c r="Z44" s="15"/>
      <c r="AA44" s="15"/>
      <c r="AB44" s="15"/>
      <c r="AC44" s="10">
        <f t="shared" ref="AC44:AC53" si="18">AD44+AE44+AF44</f>
        <v>0</v>
      </c>
      <c r="AD44" s="15"/>
      <c r="AE44" s="15"/>
      <c r="AF44" s="10">
        <f t="shared" ref="AF44:AF53" si="19">AG44+AH44</f>
        <v>0</v>
      </c>
      <c r="AG44" s="24"/>
      <c r="AH44" s="15"/>
      <c r="AI44" s="4"/>
      <c r="AJ44" s="4"/>
      <c r="AK44" s="4"/>
    </row>
    <row r="45" spans="1:37" ht="15.75" customHeight="1">
      <c r="A45" s="148"/>
      <c r="B45" s="11">
        <v>38</v>
      </c>
      <c r="C45" s="13" t="s">
        <v>82</v>
      </c>
      <c r="D45" s="13" t="s">
        <v>42</v>
      </c>
      <c r="E45" s="10">
        <f t="shared" si="10"/>
        <v>9.7995000000000001</v>
      </c>
      <c r="F45" s="10">
        <f t="shared" si="11"/>
        <v>9.1574000000000009</v>
      </c>
      <c r="G45" s="10">
        <f t="shared" si="12"/>
        <v>4.6783999999999999</v>
      </c>
      <c r="H45" s="15">
        <v>1.044</v>
      </c>
      <c r="I45" s="15">
        <v>3.6343999999999999</v>
      </c>
      <c r="J45" s="10">
        <f t="shared" si="13"/>
        <v>0</v>
      </c>
      <c r="K45" s="12"/>
      <c r="L45" s="10"/>
      <c r="M45" s="10">
        <f t="shared" si="14"/>
        <v>0.86070000000000002</v>
      </c>
      <c r="N45" s="15">
        <v>0.86070000000000002</v>
      </c>
      <c r="O45" s="15"/>
      <c r="P45" s="10">
        <f t="shared" si="15"/>
        <v>3.5491000000000001</v>
      </c>
      <c r="Q45" s="15">
        <v>3.5491000000000001</v>
      </c>
      <c r="R45" s="10"/>
      <c r="S45" s="15">
        <v>6.9199999999999998E-2</v>
      </c>
      <c r="T45" s="10"/>
      <c r="U45" s="10"/>
      <c r="V45" s="10">
        <f t="shared" si="16"/>
        <v>0</v>
      </c>
      <c r="W45" s="10">
        <f t="shared" si="17"/>
        <v>0</v>
      </c>
      <c r="X45" s="12"/>
      <c r="Y45" s="15"/>
      <c r="Z45" s="15"/>
      <c r="AA45" s="15"/>
      <c r="AB45" s="15"/>
      <c r="AC45" s="10">
        <f t="shared" si="18"/>
        <v>0.6421</v>
      </c>
      <c r="AD45" s="15">
        <v>0.19020000000000001</v>
      </c>
      <c r="AE45" s="15"/>
      <c r="AF45" s="10">
        <f t="shared" si="19"/>
        <v>0.45190000000000002</v>
      </c>
      <c r="AG45" s="24"/>
      <c r="AH45" s="15">
        <v>0.45190000000000002</v>
      </c>
      <c r="AI45" s="4"/>
      <c r="AJ45" s="4"/>
      <c r="AK45" s="4"/>
    </row>
    <row r="46" spans="1:37" ht="15.75" customHeight="1">
      <c r="A46" s="148"/>
      <c r="B46" s="11">
        <v>39</v>
      </c>
      <c r="C46" s="13" t="s">
        <v>83</v>
      </c>
      <c r="D46" s="13" t="s">
        <v>42</v>
      </c>
      <c r="E46" s="10">
        <f t="shared" si="10"/>
        <v>0.16189999999999999</v>
      </c>
      <c r="F46" s="10">
        <f t="shared" si="11"/>
        <v>0</v>
      </c>
      <c r="G46" s="10">
        <f t="shared" si="12"/>
        <v>0</v>
      </c>
      <c r="H46" s="15"/>
      <c r="I46" s="15"/>
      <c r="J46" s="10">
        <f t="shared" si="13"/>
        <v>0</v>
      </c>
      <c r="K46" s="12"/>
      <c r="L46" s="10"/>
      <c r="M46" s="10">
        <f t="shared" si="14"/>
        <v>0</v>
      </c>
      <c r="N46" s="15"/>
      <c r="O46" s="15"/>
      <c r="P46" s="10">
        <f t="shared" si="15"/>
        <v>0</v>
      </c>
      <c r="Q46" s="15"/>
      <c r="R46" s="10"/>
      <c r="S46" s="15"/>
      <c r="T46" s="10"/>
      <c r="U46" s="10"/>
      <c r="V46" s="10">
        <f t="shared" si="16"/>
        <v>0</v>
      </c>
      <c r="W46" s="10">
        <f t="shared" si="17"/>
        <v>0</v>
      </c>
      <c r="X46" s="12"/>
      <c r="Y46" s="15"/>
      <c r="Z46" s="15"/>
      <c r="AA46" s="15"/>
      <c r="AB46" s="15"/>
      <c r="AC46" s="10">
        <f t="shared" si="18"/>
        <v>0.16189999999999999</v>
      </c>
      <c r="AD46" s="15"/>
      <c r="AE46" s="15"/>
      <c r="AF46" s="10">
        <f t="shared" si="19"/>
        <v>0.16189999999999999</v>
      </c>
      <c r="AG46" s="24"/>
      <c r="AH46" s="15">
        <v>0.16189999999999999</v>
      </c>
      <c r="AI46" s="4"/>
      <c r="AJ46" s="4"/>
      <c r="AK46" s="4"/>
    </row>
    <row r="47" spans="1:37" ht="15.75" customHeight="1">
      <c r="A47" s="148"/>
      <c r="B47" s="11">
        <v>40</v>
      </c>
      <c r="C47" s="13" t="s">
        <v>84</v>
      </c>
      <c r="D47" s="13" t="s">
        <v>42</v>
      </c>
      <c r="E47" s="10">
        <f t="shared" si="10"/>
        <v>0.36249999999999999</v>
      </c>
      <c r="F47" s="10">
        <f t="shared" si="11"/>
        <v>0.35370000000000001</v>
      </c>
      <c r="G47" s="10">
        <f t="shared" si="12"/>
        <v>0.1653</v>
      </c>
      <c r="H47" s="15">
        <v>0.1653</v>
      </c>
      <c r="I47" s="15"/>
      <c r="J47" s="10">
        <f t="shared" si="13"/>
        <v>0</v>
      </c>
      <c r="K47" s="12"/>
      <c r="L47" s="10"/>
      <c r="M47" s="10">
        <f t="shared" si="14"/>
        <v>0</v>
      </c>
      <c r="N47" s="15"/>
      <c r="O47" s="15"/>
      <c r="P47" s="10">
        <f t="shared" si="15"/>
        <v>0.18840000000000001</v>
      </c>
      <c r="Q47" s="15">
        <v>0.18840000000000001</v>
      </c>
      <c r="R47" s="10"/>
      <c r="S47" s="15"/>
      <c r="T47" s="10"/>
      <c r="U47" s="10"/>
      <c r="V47" s="10">
        <f t="shared" si="16"/>
        <v>0</v>
      </c>
      <c r="W47" s="10">
        <f t="shared" si="17"/>
        <v>0</v>
      </c>
      <c r="X47" s="12"/>
      <c r="Y47" s="15"/>
      <c r="Z47" s="15"/>
      <c r="AA47" s="15"/>
      <c r="AB47" s="15"/>
      <c r="AC47" s="10">
        <f t="shared" si="18"/>
        <v>8.8000000000000005E-3</v>
      </c>
      <c r="AD47" s="15"/>
      <c r="AE47" s="15"/>
      <c r="AF47" s="10">
        <f t="shared" si="19"/>
        <v>8.8000000000000005E-3</v>
      </c>
      <c r="AG47" s="24"/>
      <c r="AH47" s="15">
        <v>8.8000000000000005E-3</v>
      </c>
      <c r="AI47" s="4"/>
      <c r="AJ47" s="4"/>
      <c r="AK47" s="4"/>
    </row>
    <row r="48" spans="1:37" ht="15.75" customHeight="1">
      <c r="A48" s="148"/>
      <c r="B48" s="11">
        <v>41</v>
      </c>
      <c r="C48" s="13" t="s">
        <v>85</v>
      </c>
      <c r="D48" s="13" t="s">
        <v>42</v>
      </c>
      <c r="E48" s="10">
        <f t="shared" si="10"/>
        <v>2.4799999999999995</v>
      </c>
      <c r="F48" s="10">
        <f t="shared" si="11"/>
        <v>2.4262999999999995</v>
      </c>
      <c r="G48" s="10">
        <f t="shared" si="12"/>
        <v>0.55400000000000005</v>
      </c>
      <c r="H48" s="15">
        <v>0.55400000000000005</v>
      </c>
      <c r="I48" s="15"/>
      <c r="J48" s="10">
        <f t="shared" si="13"/>
        <v>0</v>
      </c>
      <c r="K48" s="12"/>
      <c r="L48" s="10"/>
      <c r="M48" s="10">
        <f t="shared" si="14"/>
        <v>3.8800000000000001E-2</v>
      </c>
      <c r="N48" s="15">
        <v>3.8800000000000001E-2</v>
      </c>
      <c r="O48" s="15"/>
      <c r="P48" s="10">
        <f t="shared" si="15"/>
        <v>1.8154999999999999</v>
      </c>
      <c r="Q48" s="15">
        <v>1.8154999999999999</v>
      </c>
      <c r="R48" s="10"/>
      <c r="S48" s="15">
        <v>1.7999999999999999E-2</v>
      </c>
      <c r="T48" s="10"/>
      <c r="U48" s="10"/>
      <c r="V48" s="10">
        <f t="shared" si="16"/>
        <v>0</v>
      </c>
      <c r="W48" s="10">
        <f t="shared" si="17"/>
        <v>0</v>
      </c>
      <c r="X48" s="12"/>
      <c r="Y48" s="15"/>
      <c r="Z48" s="15"/>
      <c r="AA48" s="15"/>
      <c r="AB48" s="15"/>
      <c r="AC48" s="10">
        <f t="shared" si="18"/>
        <v>5.3699999999999998E-2</v>
      </c>
      <c r="AD48" s="15"/>
      <c r="AE48" s="15"/>
      <c r="AF48" s="10">
        <f t="shared" si="19"/>
        <v>5.3699999999999998E-2</v>
      </c>
      <c r="AG48" s="24"/>
      <c r="AH48" s="15">
        <v>5.3699999999999998E-2</v>
      </c>
      <c r="AI48" s="4"/>
      <c r="AJ48" s="4"/>
      <c r="AK48" s="4"/>
    </row>
    <row r="49" spans="1:37" ht="15.75" customHeight="1">
      <c r="A49" s="148"/>
      <c r="B49" s="11">
        <v>42</v>
      </c>
      <c r="C49" s="13" t="s">
        <v>86</v>
      </c>
      <c r="D49" s="13" t="s">
        <v>42</v>
      </c>
      <c r="E49" s="10">
        <f t="shared" si="10"/>
        <v>0.48439999999999994</v>
      </c>
      <c r="F49" s="10">
        <f t="shared" si="11"/>
        <v>0.30369999999999997</v>
      </c>
      <c r="G49" s="10">
        <f t="shared" si="12"/>
        <v>0.14319999999999999</v>
      </c>
      <c r="H49" s="15">
        <v>0.14319999999999999</v>
      </c>
      <c r="I49" s="15"/>
      <c r="J49" s="10">
        <f t="shared" si="13"/>
        <v>0</v>
      </c>
      <c r="K49" s="12"/>
      <c r="L49" s="10"/>
      <c r="M49" s="10">
        <f t="shared" si="14"/>
        <v>0</v>
      </c>
      <c r="N49" s="15"/>
      <c r="O49" s="15"/>
      <c r="P49" s="10">
        <f t="shared" si="15"/>
        <v>0.1605</v>
      </c>
      <c r="Q49" s="15">
        <v>0.1605</v>
      </c>
      <c r="R49" s="10"/>
      <c r="S49" s="15"/>
      <c r="T49" s="10"/>
      <c r="U49" s="10"/>
      <c r="V49" s="10">
        <f t="shared" si="16"/>
        <v>0</v>
      </c>
      <c r="W49" s="10">
        <f t="shared" si="17"/>
        <v>0</v>
      </c>
      <c r="X49" s="12"/>
      <c r="Y49" s="15"/>
      <c r="Z49" s="15"/>
      <c r="AA49" s="15"/>
      <c r="AB49" s="15"/>
      <c r="AC49" s="10">
        <f t="shared" si="18"/>
        <v>0.1807</v>
      </c>
      <c r="AD49" s="15"/>
      <c r="AE49" s="15">
        <v>0.1807</v>
      </c>
      <c r="AF49" s="10">
        <f t="shared" si="19"/>
        <v>0</v>
      </c>
      <c r="AG49" s="24"/>
      <c r="AH49" s="15"/>
      <c r="AI49" s="4"/>
      <c r="AJ49" s="4"/>
      <c r="AK49" s="4"/>
    </row>
    <row r="50" spans="1:37" ht="15.75" customHeight="1">
      <c r="A50" s="148"/>
      <c r="B50" s="11">
        <v>43</v>
      </c>
      <c r="C50" s="13" t="s">
        <v>87</v>
      </c>
      <c r="D50" s="13" t="s">
        <v>42</v>
      </c>
      <c r="E50" s="10">
        <f t="shared" si="10"/>
        <v>5.6151</v>
      </c>
      <c r="F50" s="10">
        <f t="shared" si="11"/>
        <v>4.2321</v>
      </c>
      <c r="G50" s="10">
        <f t="shared" si="12"/>
        <v>3.0101</v>
      </c>
      <c r="H50" s="15">
        <v>2.1100000000000001E-2</v>
      </c>
      <c r="I50" s="15">
        <v>2.9889999999999999</v>
      </c>
      <c r="J50" s="10">
        <f t="shared" si="13"/>
        <v>0</v>
      </c>
      <c r="K50" s="12"/>
      <c r="L50" s="10"/>
      <c r="M50" s="10">
        <f t="shared" si="14"/>
        <v>0.1719</v>
      </c>
      <c r="N50" s="15">
        <v>0.1719</v>
      </c>
      <c r="O50" s="15"/>
      <c r="P50" s="10">
        <f t="shared" si="15"/>
        <v>1.0415000000000001</v>
      </c>
      <c r="Q50" s="15">
        <v>1.0415000000000001</v>
      </c>
      <c r="R50" s="10"/>
      <c r="S50" s="15">
        <v>8.6E-3</v>
      </c>
      <c r="T50" s="10"/>
      <c r="U50" s="10"/>
      <c r="V50" s="10">
        <f t="shared" si="16"/>
        <v>3.9599999999999996E-2</v>
      </c>
      <c r="W50" s="10">
        <f t="shared" si="17"/>
        <v>7.4000000000000003E-3</v>
      </c>
      <c r="X50" s="12"/>
      <c r="Y50" s="15">
        <v>7.4000000000000003E-3</v>
      </c>
      <c r="Z50" s="15">
        <v>3.2199999999999999E-2</v>
      </c>
      <c r="AA50" s="15"/>
      <c r="AB50" s="15"/>
      <c r="AC50" s="10">
        <f t="shared" si="18"/>
        <v>1.3433999999999999</v>
      </c>
      <c r="AD50" s="15">
        <v>0.37269999999999998</v>
      </c>
      <c r="AE50" s="15">
        <v>0.72419999999999995</v>
      </c>
      <c r="AF50" s="10">
        <f t="shared" si="19"/>
        <v>0.2465</v>
      </c>
      <c r="AG50" s="24"/>
      <c r="AH50" s="15">
        <v>0.2465</v>
      </c>
      <c r="AI50" s="4"/>
      <c r="AJ50" s="4"/>
      <c r="AK50" s="4"/>
    </row>
    <row r="51" spans="1:37" ht="15.75" customHeight="1">
      <c r="A51" s="148"/>
      <c r="B51" s="11">
        <v>44</v>
      </c>
      <c r="C51" s="13" t="s">
        <v>88</v>
      </c>
      <c r="D51" s="13" t="s">
        <v>42</v>
      </c>
      <c r="E51" s="10">
        <f t="shared" si="10"/>
        <v>1.9881</v>
      </c>
      <c r="F51" s="10">
        <f t="shared" si="11"/>
        <v>1.9781</v>
      </c>
      <c r="G51" s="10">
        <f t="shared" si="12"/>
        <v>0</v>
      </c>
      <c r="H51" s="15"/>
      <c r="I51" s="15"/>
      <c r="J51" s="10">
        <f t="shared" si="13"/>
        <v>0</v>
      </c>
      <c r="K51" s="12"/>
      <c r="L51" s="10"/>
      <c r="M51" s="10">
        <f t="shared" si="14"/>
        <v>0</v>
      </c>
      <c r="N51" s="15"/>
      <c r="O51" s="15"/>
      <c r="P51" s="10">
        <f t="shared" si="15"/>
        <v>1.9781</v>
      </c>
      <c r="Q51" s="15">
        <v>1.9781</v>
      </c>
      <c r="R51" s="10"/>
      <c r="S51" s="15"/>
      <c r="T51" s="10"/>
      <c r="U51" s="10"/>
      <c r="V51" s="10">
        <f t="shared" si="16"/>
        <v>0</v>
      </c>
      <c r="W51" s="10">
        <f t="shared" si="17"/>
        <v>0</v>
      </c>
      <c r="X51" s="12"/>
      <c r="Y51" s="15"/>
      <c r="Z51" s="15"/>
      <c r="AA51" s="15"/>
      <c r="AB51" s="15"/>
      <c r="AC51" s="10">
        <f t="shared" si="18"/>
        <v>0.01</v>
      </c>
      <c r="AD51" s="15"/>
      <c r="AE51" s="15"/>
      <c r="AF51" s="10">
        <f t="shared" si="19"/>
        <v>0.01</v>
      </c>
      <c r="AG51" s="24"/>
      <c r="AH51" s="15">
        <v>0.01</v>
      </c>
      <c r="AI51" s="4"/>
      <c r="AJ51" s="4"/>
      <c r="AK51" s="4"/>
    </row>
    <row r="52" spans="1:37">
      <c r="A52" s="148"/>
      <c r="B52" s="11">
        <v>45</v>
      </c>
      <c r="C52" s="16" t="s">
        <v>89</v>
      </c>
      <c r="D52" s="13" t="s">
        <v>90</v>
      </c>
      <c r="E52" s="10">
        <f t="shared" si="10"/>
        <v>0.2268</v>
      </c>
      <c r="F52" s="10">
        <f t="shared" si="11"/>
        <v>0.2268</v>
      </c>
      <c r="G52" s="10">
        <f t="shared" si="12"/>
        <v>0</v>
      </c>
      <c r="H52" s="10"/>
      <c r="I52" s="15"/>
      <c r="J52" s="10">
        <f t="shared" si="13"/>
        <v>0</v>
      </c>
      <c r="K52" s="12"/>
      <c r="L52" s="10"/>
      <c r="M52" s="10">
        <f t="shared" si="14"/>
        <v>0</v>
      </c>
      <c r="N52" s="10"/>
      <c r="O52" s="10"/>
      <c r="P52" s="10">
        <f t="shared" si="15"/>
        <v>0.2268</v>
      </c>
      <c r="Q52" s="10"/>
      <c r="R52" s="10">
        <v>0.2268</v>
      </c>
      <c r="S52" s="10"/>
      <c r="T52" s="10"/>
      <c r="U52" s="10"/>
      <c r="V52" s="10">
        <f t="shared" si="16"/>
        <v>0</v>
      </c>
      <c r="W52" s="10">
        <f t="shared" si="17"/>
        <v>0</v>
      </c>
      <c r="X52" s="12"/>
      <c r="Y52" s="15"/>
      <c r="Z52" s="10"/>
      <c r="AA52" s="15"/>
      <c r="AB52" s="15"/>
      <c r="AC52" s="10">
        <f t="shared" si="18"/>
        <v>0</v>
      </c>
      <c r="AD52" s="10"/>
      <c r="AE52" s="10"/>
      <c r="AF52" s="10">
        <f t="shared" si="19"/>
        <v>0</v>
      </c>
      <c r="AG52" s="24"/>
      <c r="AH52" s="10"/>
      <c r="AI52" s="4"/>
      <c r="AJ52" s="4"/>
      <c r="AK52" s="4"/>
    </row>
    <row r="53" spans="1:37" ht="15.75" customHeight="1">
      <c r="A53" s="148"/>
      <c r="B53" s="11">
        <v>46</v>
      </c>
      <c r="C53" s="16" t="s">
        <v>92</v>
      </c>
      <c r="D53" s="13" t="s">
        <v>90</v>
      </c>
      <c r="E53" s="10">
        <f t="shared" si="10"/>
        <v>0.1696</v>
      </c>
      <c r="F53" s="10">
        <f t="shared" si="11"/>
        <v>0</v>
      </c>
      <c r="G53" s="10">
        <f t="shared" si="12"/>
        <v>0</v>
      </c>
      <c r="H53" s="10"/>
      <c r="I53" s="15"/>
      <c r="J53" s="10">
        <f t="shared" si="13"/>
        <v>0</v>
      </c>
      <c r="K53" s="12"/>
      <c r="L53" s="10"/>
      <c r="M53" s="10">
        <f t="shared" si="14"/>
        <v>0</v>
      </c>
      <c r="N53" s="10"/>
      <c r="O53" s="10"/>
      <c r="P53" s="10">
        <f t="shared" si="15"/>
        <v>0</v>
      </c>
      <c r="Q53" s="10"/>
      <c r="R53" s="10"/>
      <c r="S53" s="10"/>
      <c r="T53" s="10"/>
      <c r="U53" s="10"/>
      <c r="V53" s="10">
        <f t="shared" si="16"/>
        <v>0.1696</v>
      </c>
      <c r="W53" s="10">
        <f t="shared" si="17"/>
        <v>0</v>
      </c>
      <c r="X53" s="12"/>
      <c r="Y53" s="15"/>
      <c r="Z53" s="10">
        <v>0.1696</v>
      </c>
      <c r="AA53" s="15"/>
      <c r="AB53" s="15"/>
      <c r="AC53" s="10">
        <f t="shared" si="18"/>
        <v>0</v>
      </c>
      <c r="AD53" s="10"/>
      <c r="AE53" s="10"/>
      <c r="AF53" s="10">
        <f t="shared" si="19"/>
        <v>0</v>
      </c>
      <c r="AG53" s="12"/>
      <c r="AH53" s="10"/>
      <c r="AI53" s="4"/>
      <c r="AJ53" s="4"/>
      <c r="AK53" s="4"/>
    </row>
    <row r="54" spans="1:37" s="2" customFormat="1" ht="15.75" customHeight="1">
      <c r="A54" s="175"/>
      <c r="B54" s="164" t="s">
        <v>93</v>
      </c>
      <c r="C54" s="164"/>
      <c r="D54" s="164"/>
      <c r="E54" s="18">
        <f>SUM(E8:E51)</f>
        <v>101.56700000000001</v>
      </c>
      <c r="F54" s="18">
        <f t="shared" ref="F54:AH54" si="20">SUM(F8:F51)</f>
        <v>96.146300000000011</v>
      </c>
      <c r="G54" s="18">
        <f t="shared" si="20"/>
        <v>52.545400000000015</v>
      </c>
      <c r="H54" s="18">
        <f t="shared" si="20"/>
        <v>29.623799999999999</v>
      </c>
      <c r="I54" s="18">
        <f t="shared" si="20"/>
        <v>22.921600000000002</v>
      </c>
      <c r="J54" s="18">
        <f t="shared" si="20"/>
        <v>1.0874999999999999</v>
      </c>
      <c r="K54" s="18">
        <f t="shared" si="20"/>
        <v>0</v>
      </c>
      <c r="L54" s="18">
        <f t="shared" si="20"/>
        <v>1.0874999999999999</v>
      </c>
      <c r="M54" s="18">
        <f t="shared" si="20"/>
        <v>30.267900000000004</v>
      </c>
      <c r="N54" s="18">
        <f t="shared" si="20"/>
        <v>29.785800000000002</v>
      </c>
      <c r="O54" s="18">
        <f t="shared" si="20"/>
        <v>0.48209999999999997</v>
      </c>
      <c r="P54" s="18">
        <f t="shared" si="20"/>
        <v>10.330599999999999</v>
      </c>
      <c r="Q54" s="18">
        <f t="shared" si="20"/>
        <v>9.2966999999999995</v>
      </c>
      <c r="R54" s="18">
        <f t="shared" si="20"/>
        <v>1.0339</v>
      </c>
      <c r="S54" s="18">
        <f t="shared" si="20"/>
        <v>1.8895999999999995</v>
      </c>
      <c r="T54" s="18">
        <f t="shared" si="20"/>
        <v>2.3699999999999999E-2</v>
      </c>
      <c r="U54" s="18">
        <f t="shared" si="20"/>
        <v>1.6000000000000001E-3</v>
      </c>
      <c r="V54" s="18">
        <f t="shared" si="20"/>
        <v>1.8268</v>
      </c>
      <c r="W54" s="18">
        <f t="shared" si="20"/>
        <v>0.69840000000000002</v>
      </c>
      <c r="X54" s="18">
        <f t="shared" si="20"/>
        <v>0</v>
      </c>
      <c r="Y54" s="18">
        <f t="shared" si="20"/>
        <v>0.69840000000000002</v>
      </c>
      <c r="Z54" s="18">
        <f t="shared" si="20"/>
        <v>0.14959999999999998</v>
      </c>
      <c r="AA54" s="18">
        <f t="shared" si="20"/>
        <v>0.97880000000000011</v>
      </c>
      <c r="AB54" s="18">
        <f t="shared" si="20"/>
        <v>0</v>
      </c>
      <c r="AC54" s="18">
        <f t="shared" si="20"/>
        <v>3.5938999999999997</v>
      </c>
      <c r="AD54" s="18">
        <f t="shared" si="20"/>
        <v>1.7562</v>
      </c>
      <c r="AE54" s="18">
        <f t="shared" si="20"/>
        <v>0.90489999999999993</v>
      </c>
      <c r="AF54" s="18">
        <f t="shared" si="20"/>
        <v>0.93280000000000007</v>
      </c>
      <c r="AG54" s="18">
        <f t="shared" si="20"/>
        <v>0</v>
      </c>
      <c r="AH54" s="18">
        <f t="shared" si="20"/>
        <v>0.93280000000000007</v>
      </c>
      <c r="AI54" s="27"/>
      <c r="AJ54" s="28"/>
      <c r="AK54" s="29"/>
    </row>
    <row r="55" spans="1:37" ht="15.75" customHeight="1">
      <c r="A55" s="148"/>
      <c r="B55" s="143" t="s">
        <v>94</v>
      </c>
      <c r="C55" s="143"/>
      <c r="D55" s="143"/>
      <c r="E55" s="12">
        <f>SUM(E52:E53)</f>
        <v>0.39639999999999997</v>
      </c>
      <c r="F55" s="12">
        <f t="shared" ref="F55:AH55" si="21">SUM(F52:F53)</f>
        <v>0.2268</v>
      </c>
      <c r="G55" s="12">
        <f t="shared" si="21"/>
        <v>0</v>
      </c>
      <c r="H55" s="12">
        <f t="shared" si="21"/>
        <v>0</v>
      </c>
      <c r="I55" s="12">
        <f t="shared" si="21"/>
        <v>0</v>
      </c>
      <c r="J55" s="12">
        <f t="shared" si="21"/>
        <v>0</v>
      </c>
      <c r="K55" s="12">
        <f t="shared" si="21"/>
        <v>0</v>
      </c>
      <c r="L55" s="12">
        <f t="shared" si="21"/>
        <v>0</v>
      </c>
      <c r="M55" s="12">
        <f t="shared" si="21"/>
        <v>0</v>
      </c>
      <c r="N55" s="12">
        <f t="shared" si="21"/>
        <v>0</v>
      </c>
      <c r="O55" s="12">
        <f t="shared" si="21"/>
        <v>0</v>
      </c>
      <c r="P55" s="12">
        <f t="shared" si="21"/>
        <v>0.2268</v>
      </c>
      <c r="Q55" s="12">
        <f t="shared" si="21"/>
        <v>0</v>
      </c>
      <c r="R55" s="12">
        <f t="shared" si="21"/>
        <v>0.2268</v>
      </c>
      <c r="S55" s="12">
        <f t="shared" si="21"/>
        <v>0</v>
      </c>
      <c r="T55" s="12">
        <f t="shared" si="21"/>
        <v>0</v>
      </c>
      <c r="U55" s="12">
        <f t="shared" si="21"/>
        <v>0</v>
      </c>
      <c r="V55" s="12">
        <f t="shared" si="21"/>
        <v>0.1696</v>
      </c>
      <c r="W55" s="12">
        <f t="shared" si="21"/>
        <v>0</v>
      </c>
      <c r="X55" s="12">
        <f t="shared" si="21"/>
        <v>0</v>
      </c>
      <c r="Y55" s="12">
        <f t="shared" si="21"/>
        <v>0</v>
      </c>
      <c r="Z55" s="12">
        <f t="shared" si="21"/>
        <v>0.1696</v>
      </c>
      <c r="AA55" s="12">
        <f t="shared" si="21"/>
        <v>0</v>
      </c>
      <c r="AB55" s="12">
        <f t="shared" si="21"/>
        <v>0</v>
      </c>
      <c r="AC55" s="12">
        <f t="shared" si="21"/>
        <v>0</v>
      </c>
      <c r="AD55" s="12">
        <f t="shared" si="21"/>
        <v>0</v>
      </c>
      <c r="AE55" s="12">
        <f t="shared" si="21"/>
        <v>0</v>
      </c>
      <c r="AF55" s="12">
        <f t="shared" si="21"/>
        <v>0</v>
      </c>
      <c r="AG55" s="12">
        <f t="shared" si="21"/>
        <v>0</v>
      </c>
      <c r="AH55" s="12">
        <f t="shared" si="21"/>
        <v>0</v>
      </c>
      <c r="AI55" s="4"/>
      <c r="AJ55" s="30"/>
      <c r="AK55" s="31"/>
    </row>
    <row r="56" spans="1:37" ht="15.75" customHeight="1">
      <c r="A56" s="148"/>
      <c r="B56" s="143" t="s">
        <v>95</v>
      </c>
      <c r="C56" s="143"/>
      <c r="D56" s="143"/>
      <c r="E56" s="12">
        <f>E54+E55</f>
        <v>101.96340000000001</v>
      </c>
      <c r="F56" s="12">
        <f t="shared" ref="F56:AH56" si="22">F54+F55</f>
        <v>96.373100000000008</v>
      </c>
      <c r="G56" s="12">
        <f t="shared" si="22"/>
        <v>52.545400000000015</v>
      </c>
      <c r="H56" s="12">
        <f t="shared" si="22"/>
        <v>29.623799999999999</v>
      </c>
      <c r="I56" s="12">
        <f t="shared" si="22"/>
        <v>22.921600000000002</v>
      </c>
      <c r="J56" s="12">
        <f t="shared" si="22"/>
        <v>1.0874999999999999</v>
      </c>
      <c r="K56" s="12">
        <f t="shared" si="22"/>
        <v>0</v>
      </c>
      <c r="L56" s="12">
        <f t="shared" si="22"/>
        <v>1.0874999999999999</v>
      </c>
      <c r="M56" s="12">
        <f t="shared" si="22"/>
        <v>30.267900000000004</v>
      </c>
      <c r="N56" s="12">
        <f t="shared" si="22"/>
        <v>29.785800000000002</v>
      </c>
      <c r="O56" s="12">
        <f t="shared" si="22"/>
        <v>0.48209999999999997</v>
      </c>
      <c r="P56" s="12">
        <f t="shared" si="22"/>
        <v>10.557399999999999</v>
      </c>
      <c r="Q56" s="12">
        <f t="shared" si="22"/>
        <v>9.2966999999999995</v>
      </c>
      <c r="R56" s="12">
        <f t="shared" si="22"/>
        <v>1.2606999999999999</v>
      </c>
      <c r="S56" s="12">
        <f t="shared" si="22"/>
        <v>1.8895999999999995</v>
      </c>
      <c r="T56" s="12">
        <f t="shared" si="22"/>
        <v>2.3699999999999999E-2</v>
      </c>
      <c r="U56" s="12">
        <f t="shared" si="22"/>
        <v>1.6000000000000001E-3</v>
      </c>
      <c r="V56" s="12">
        <f t="shared" si="22"/>
        <v>1.9964</v>
      </c>
      <c r="W56" s="12">
        <f t="shared" si="22"/>
        <v>0.69840000000000002</v>
      </c>
      <c r="X56" s="12">
        <f t="shared" si="22"/>
        <v>0</v>
      </c>
      <c r="Y56" s="12">
        <f t="shared" si="22"/>
        <v>0.69840000000000002</v>
      </c>
      <c r="Z56" s="12">
        <f t="shared" si="22"/>
        <v>0.31919999999999998</v>
      </c>
      <c r="AA56" s="12">
        <f t="shared" si="22"/>
        <v>0.97880000000000011</v>
      </c>
      <c r="AB56" s="12">
        <f t="shared" si="22"/>
        <v>0</v>
      </c>
      <c r="AC56" s="12">
        <f t="shared" si="22"/>
        <v>3.5938999999999997</v>
      </c>
      <c r="AD56" s="12">
        <f t="shared" si="22"/>
        <v>1.7562</v>
      </c>
      <c r="AE56" s="12">
        <f t="shared" si="22"/>
        <v>0.90489999999999993</v>
      </c>
      <c r="AF56" s="12">
        <f t="shared" si="22"/>
        <v>0.93280000000000007</v>
      </c>
      <c r="AG56" s="12">
        <f t="shared" si="22"/>
        <v>0</v>
      </c>
      <c r="AH56" s="12">
        <f t="shared" si="22"/>
        <v>0.93280000000000007</v>
      </c>
      <c r="AI56" s="4"/>
      <c r="AJ56" s="30"/>
      <c r="AK56" s="31"/>
    </row>
    <row r="57" spans="1:37" ht="15.75" customHeight="1">
      <c r="A57" s="176" t="s">
        <v>96</v>
      </c>
      <c r="B57" s="11">
        <v>47</v>
      </c>
      <c r="C57" s="11" t="s">
        <v>97</v>
      </c>
      <c r="D57" s="11" t="s">
        <v>42</v>
      </c>
      <c r="E57" s="12">
        <f>F57+V57+AC57</f>
        <v>1.0127999999999999</v>
      </c>
      <c r="F57" s="12">
        <f>G57+J57+M57+P57+S57+T57+U57</f>
        <v>1.0127999999999999</v>
      </c>
      <c r="G57" s="12">
        <f>H57+I57</f>
        <v>0</v>
      </c>
      <c r="H57" s="12"/>
      <c r="I57" s="12"/>
      <c r="J57" s="12">
        <f>K57+L57</f>
        <v>0</v>
      </c>
      <c r="K57" s="12"/>
      <c r="L57" s="12"/>
      <c r="M57" s="12">
        <f>N57+O57</f>
        <v>1.0127999999999999</v>
      </c>
      <c r="N57" s="22">
        <v>1.0127999999999999</v>
      </c>
      <c r="O57" s="12"/>
      <c r="P57" s="12">
        <f>Q57+R57</f>
        <v>0</v>
      </c>
      <c r="Q57" s="12"/>
      <c r="R57" s="12"/>
      <c r="S57" s="12"/>
      <c r="T57" s="12"/>
      <c r="U57" s="12"/>
      <c r="V57" s="12">
        <f>W57+Z57+AA57+AB57</f>
        <v>0</v>
      </c>
      <c r="W57" s="12">
        <f>X57+Y57</f>
        <v>0</v>
      </c>
      <c r="X57" s="10"/>
      <c r="Y57" s="12"/>
      <c r="Z57" s="12"/>
      <c r="AA57" s="12"/>
      <c r="AB57" s="22"/>
      <c r="AC57" s="12">
        <f>AD57+AE57+AF57</f>
        <v>0</v>
      </c>
      <c r="AD57" s="12"/>
      <c r="AE57" s="12"/>
      <c r="AF57" s="12">
        <f>AG57+AH57</f>
        <v>0</v>
      </c>
      <c r="AG57" s="12"/>
      <c r="AH57" s="12"/>
      <c r="AI57" s="4"/>
      <c r="AJ57" s="30"/>
      <c r="AK57" s="31"/>
    </row>
    <row r="58" spans="1:37" ht="15.75" customHeight="1">
      <c r="A58" s="177"/>
      <c r="B58" s="11">
        <v>48</v>
      </c>
      <c r="C58" s="11" t="s">
        <v>98</v>
      </c>
      <c r="D58" s="11" t="s">
        <v>42</v>
      </c>
      <c r="E58" s="12">
        <f t="shared" ref="E58:E60" si="23">F58+V58+AC58</f>
        <v>0.40639999999999998</v>
      </c>
      <c r="F58" s="12">
        <f t="shared" ref="F58:F60" si="24">G58+J58+M58+P58+S58+T58+U58</f>
        <v>0</v>
      </c>
      <c r="G58" s="12">
        <f t="shared" ref="G58:G60" si="25">H58+I58</f>
        <v>0</v>
      </c>
      <c r="H58" s="12"/>
      <c r="I58" s="12"/>
      <c r="J58" s="12">
        <f t="shared" ref="J58:J60" si="26">K58+L58</f>
        <v>0</v>
      </c>
      <c r="K58" s="12"/>
      <c r="L58" s="12"/>
      <c r="M58" s="12">
        <f t="shared" ref="M58:M60" si="27">N58+O58</f>
        <v>0</v>
      </c>
      <c r="N58" s="22"/>
      <c r="O58" s="12"/>
      <c r="P58" s="12">
        <f t="shared" ref="P58:P60" si="28">Q58+R58</f>
        <v>0</v>
      </c>
      <c r="Q58" s="12"/>
      <c r="R58" s="12"/>
      <c r="S58" s="12"/>
      <c r="T58" s="12"/>
      <c r="U58" s="12"/>
      <c r="V58" s="12">
        <f t="shared" ref="V58:V60" si="29">W58+Z58+AA58+AB58</f>
        <v>0.40639999999999998</v>
      </c>
      <c r="W58" s="12">
        <f t="shared" ref="W58:W60" si="30">X58+Y58</f>
        <v>0.17419999999999999</v>
      </c>
      <c r="X58" s="10">
        <v>0.17419999999999999</v>
      </c>
      <c r="Y58" s="12"/>
      <c r="Z58" s="12"/>
      <c r="AA58" s="12"/>
      <c r="AB58" s="22">
        <v>0.23219999999999999</v>
      </c>
      <c r="AC58" s="12">
        <f t="shared" ref="AC58:AC60" si="31">AD58+AE58+AF58</f>
        <v>0</v>
      </c>
      <c r="AD58" s="12"/>
      <c r="AE58" s="12"/>
      <c r="AF58" s="12">
        <f t="shared" ref="AF58:AF60" si="32">AG58+AH58</f>
        <v>0</v>
      </c>
      <c r="AG58" s="12"/>
      <c r="AH58" s="12"/>
      <c r="AI58" s="4"/>
      <c r="AJ58" s="30"/>
      <c r="AK58" s="31"/>
    </row>
    <row r="59" spans="1:37" ht="15.75" customHeight="1">
      <c r="A59" s="177"/>
      <c r="B59" s="11">
        <v>49</v>
      </c>
      <c r="C59" s="11" t="s">
        <v>99</v>
      </c>
      <c r="D59" s="11" t="s">
        <v>42</v>
      </c>
      <c r="E59" s="12">
        <f t="shared" si="23"/>
        <v>8.3299999999999999E-2</v>
      </c>
      <c r="F59" s="12">
        <f t="shared" si="24"/>
        <v>0</v>
      </c>
      <c r="G59" s="12">
        <f t="shared" si="25"/>
        <v>0</v>
      </c>
      <c r="H59" s="12"/>
      <c r="I59" s="12"/>
      <c r="J59" s="12">
        <f t="shared" si="26"/>
        <v>0</v>
      </c>
      <c r="K59" s="12"/>
      <c r="L59" s="12"/>
      <c r="M59" s="12">
        <f t="shared" si="27"/>
        <v>0</v>
      </c>
      <c r="N59" s="22"/>
      <c r="O59" s="12"/>
      <c r="P59" s="12">
        <f t="shared" si="28"/>
        <v>0</v>
      </c>
      <c r="Q59" s="12"/>
      <c r="R59" s="12"/>
      <c r="S59" s="12"/>
      <c r="T59" s="12"/>
      <c r="U59" s="12"/>
      <c r="V59" s="12">
        <f t="shared" si="29"/>
        <v>8.3299999999999999E-2</v>
      </c>
      <c r="W59" s="12">
        <f t="shared" si="30"/>
        <v>8.3299999999999999E-2</v>
      </c>
      <c r="X59" s="10">
        <v>8.3299999999999999E-2</v>
      </c>
      <c r="Y59" s="12"/>
      <c r="Z59" s="12"/>
      <c r="AA59" s="12"/>
      <c r="AB59" s="22"/>
      <c r="AC59" s="12">
        <f t="shared" si="31"/>
        <v>0</v>
      </c>
      <c r="AD59" s="12"/>
      <c r="AE59" s="12"/>
      <c r="AF59" s="12">
        <f t="shared" si="32"/>
        <v>0</v>
      </c>
      <c r="AG59" s="12"/>
      <c r="AH59" s="12"/>
      <c r="AI59" s="4"/>
      <c r="AJ59" s="30"/>
      <c r="AK59" s="31"/>
    </row>
    <row r="60" spans="1:37" ht="15.75" customHeight="1">
      <c r="A60" s="177"/>
      <c r="B60" s="11">
        <v>50</v>
      </c>
      <c r="C60" s="11" t="s">
        <v>100</v>
      </c>
      <c r="D60" s="11" t="s">
        <v>90</v>
      </c>
      <c r="E60" s="12">
        <f t="shared" si="23"/>
        <v>0.1424</v>
      </c>
      <c r="F60" s="12">
        <f t="shared" si="24"/>
        <v>0.13170000000000001</v>
      </c>
      <c r="G60" s="12">
        <f t="shared" si="25"/>
        <v>0</v>
      </c>
      <c r="H60" s="12"/>
      <c r="I60" s="12"/>
      <c r="J60" s="12">
        <f t="shared" si="26"/>
        <v>0</v>
      </c>
      <c r="K60" s="12"/>
      <c r="L60" s="12"/>
      <c r="M60" s="12">
        <f t="shared" si="27"/>
        <v>0.13170000000000001</v>
      </c>
      <c r="N60" s="22">
        <v>0.13170000000000001</v>
      </c>
      <c r="O60" s="12"/>
      <c r="P60" s="12">
        <f t="shared" si="28"/>
        <v>0</v>
      </c>
      <c r="Q60" s="12"/>
      <c r="R60" s="12"/>
      <c r="S60" s="12"/>
      <c r="T60" s="12"/>
      <c r="U60" s="12"/>
      <c r="V60" s="12">
        <f t="shared" si="29"/>
        <v>1.0699999999999999E-2</v>
      </c>
      <c r="W60" s="12">
        <f t="shared" si="30"/>
        <v>1.0699999999999999E-2</v>
      </c>
      <c r="X60" s="10">
        <v>1.0699999999999999E-2</v>
      </c>
      <c r="Y60" s="12"/>
      <c r="Z60" s="12"/>
      <c r="AA60" s="12"/>
      <c r="AB60" s="22"/>
      <c r="AC60" s="12">
        <f t="shared" si="31"/>
        <v>0</v>
      </c>
      <c r="AD60" s="12"/>
      <c r="AE60" s="12"/>
      <c r="AF60" s="12">
        <f t="shared" si="32"/>
        <v>0</v>
      </c>
      <c r="AG60" s="12"/>
      <c r="AH60" s="12"/>
      <c r="AI60" s="4"/>
      <c r="AJ60" s="30"/>
      <c r="AK60" s="31"/>
    </row>
    <row r="61" spans="1:37" s="2" customFormat="1" ht="15.75" customHeight="1">
      <c r="A61" s="178"/>
      <c r="B61" s="165" t="s">
        <v>101</v>
      </c>
      <c r="C61" s="166"/>
      <c r="D61" s="167"/>
      <c r="E61" s="20">
        <f>SUM(E57:E59)</f>
        <v>1.5024999999999999</v>
      </c>
      <c r="F61" s="20">
        <f t="shared" ref="F61:AH61" si="33">SUM(F57:F59)</f>
        <v>1.0127999999999999</v>
      </c>
      <c r="G61" s="20">
        <f t="shared" si="33"/>
        <v>0</v>
      </c>
      <c r="H61" s="20">
        <f t="shared" si="33"/>
        <v>0</v>
      </c>
      <c r="I61" s="20">
        <f t="shared" si="33"/>
        <v>0</v>
      </c>
      <c r="J61" s="20">
        <f t="shared" si="33"/>
        <v>0</v>
      </c>
      <c r="K61" s="20">
        <f t="shared" si="33"/>
        <v>0</v>
      </c>
      <c r="L61" s="20">
        <f t="shared" si="33"/>
        <v>0</v>
      </c>
      <c r="M61" s="20">
        <f t="shared" si="33"/>
        <v>1.0127999999999999</v>
      </c>
      <c r="N61" s="20">
        <f t="shared" si="33"/>
        <v>1.0127999999999999</v>
      </c>
      <c r="O61" s="20">
        <f t="shared" si="33"/>
        <v>0</v>
      </c>
      <c r="P61" s="20">
        <f t="shared" si="33"/>
        <v>0</v>
      </c>
      <c r="Q61" s="20">
        <f t="shared" si="33"/>
        <v>0</v>
      </c>
      <c r="R61" s="20">
        <f t="shared" si="33"/>
        <v>0</v>
      </c>
      <c r="S61" s="20">
        <f t="shared" si="33"/>
        <v>0</v>
      </c>
      <c r="T61" s="20">
        <f t="shared" si="33"/>
        <v>0</v>
      </c>
      <c r="U61" s="20">
        <f t="shared" si="33"/>
        <v>0</v>
      </c>
      <c r="V61" s="20">
        <f t="shared" si="33"/>
        <v>0.48969999999999997</v>
      </c>
      <c r="W61" s="20">
        <f t="shared" si="33"/>
        <v>0.25750000000000001</v>
      </c>
      <c r="X61" s="20">
        <f t="shared" si="33"/>
        <v>0.25750000000000001</v>
      </c>
      <c r="Y61" s="20">
        <f t="shared" si="33"/>
        <v>0</v>
      </c>
      <c r="Z61" s="20">
        <f t="shared" si="33"/>
        <v>0</v>
      </c>
      <c r="AA61" s="20">
        <f t="shared" si="33"/>
        <v>0</v>
      </c>
      <c r="AB61" s="20">
        <f t="shared" si="33"/>
        <v>0.23219999999999999</v>
      </c>
      <c r="AC61" s="20">
        <f t="shared" si="33"/>
        <v>0</v>
      </c>
      <c r="AD61" s="20">
        <f t="shared" si="33"/>
        <v>0</v>
      </c>
      <c r="AE61" s="20">
        <f t="shared" si="33"/>
        <v>0</v>
      </c>
      <c r="AF61" s="20">
        <f t="shared" si="33"/>
        <v>0</v>
      </c>
      <c r="AG61" s="20">
        <f t="shared" si="33"/>
        <v>0</v>
      </c>
      <c r="AH61" s="20">
        <f t="shared" si="33"/>
        <v>0</v>
      </c>
      <c r="AI61" s="27">
        <v>0</v>
      </c>
      <c r="AJ61" s="28"/>
      <c r="AK61" s="29"/>
    </row>
    <row r="62" spans="1:37" ht="15.75" customHeight="1">
      <c r="A62" s="177"/>
      <c r="B62" s="168" t="s">
        <v>102</v>
      </c>
      <c r="C62" s="169"/>
      <c r="D62" s="170"/>
      <c r="E62" s="12">
        <f>E60</f>
        <v>0.1424</v>
      </c>
      <c r="F62" s="12">
        <f t="shared" ref="F62:AH62" si="34">F60</f>
        <v>0.13170000000000001</v>
      </c>
      <c r="G62" s="12">
        <f t="shared" si="34"/>
        <v>0</v>
      </c>
      <c r="H62" s="12">
        <f t="shared" si="34"/>
        <v>0</v>
      </c>
      <c r="I62" s="12">
        <f t="shared" si="34"/>
        <v>0</v>
      </c>
      <c r="J62" s="12">
        <f t="shared" si="34"/>
        <v>0</v>
      </c>
      <c r="K62" s="12">
        <f t="shared" si="34"/>
        <v>0</v>
      </c>
      <c r="L62" s="12">
        <f t="shared" si="34"/>
        <v>0</v>
      </c>
      <c r="M62" s="12">
        <f t="shared" si="34"/>
        <v>0.13170000000000001</v>
      </c>
      <c r="N62" s="12">
        <f t="shared" si="34"/>
        <v>0.13170000000000001</v>
      </c>
      <c r="O62" s="12">
        <f t="shared" si="34"/>
        <v>0</v>
      </c>
      <c r="P62" s="12">
        <f t="shared" si="34"/>
        <v>0</v>
      </c>
      <c r="Q62" s="12">
        <f t="shared" si="34"/>
        <v>0</v>
      </c>
      <c r="R62" s="12">
        <f t="shared" si="34"/>
        <v>0</v>
      </c>
      <c r="S62" s="12">
        <f t="shared" si="34"/>
        <v>0</v>
      </c>
      <c r="T62" s="12">
        <f t="shared" si="34"/>
        <v>0</v>
      </c>
      <c r="U62" s="12">
        <f t="shared" si="34"/>
        <v>0</v>
      </c>
      <c r="V62" s="12">
        <f t="shared" si="34"/>
        <v>1.0699999999999999E-2</v>
      </c>
      <c r="W62" s="12">
        <f t="shared" si="34"/>
        <v>1.0699999999999999E-2</v>
      </c>
      <c r="X62" s="12">
        <f t="shared" si="34"/>
        <v>1.0699999999999999E-2</v>
      </c>
      <c r="Y62" s="12">
        <f t="shared" si="34"/>
        <v>0</v>
      </c>
      <c r="Z62" s="12">
        <f t="shared" si="34"/>
        <v>0</v>
      </c>
      <c r="AA62" s="12">
        <f t="shared" si="34"/>
        <v>0</v>
      </c>
      <c r="AB62" s="12">
        <f t="shared" si="34"/>
        <v>0</v>
      </c>
      <c r="AC62" s="12">
        <f t="shared" si="34"/>
        <v>0</v>
      </c>
      <c r="AD62" s="12">
        <f t="shared" si="34"/>
        <v>0</v>
      </c>
      <c r="AE62" s="12">
        <f t="shared" si="34"/>
        <v>0</v>
      </c>
      <c r="AF62" s="12">
        <f t="shared" si="34"/>
        <v>0</v>
      </c>
      <c r="AG62" s="12">
        <f t="shared" si="34"/>
        <v>0</v>
      </c>
      <c r="AH62" s="12">
        <f t="shared" si="34"/>
        <v>0</v>
      </c>
      <c r="AI62" s="4">
        <v>0</v>
      </c>
      <c r="AJ62" s="30"/>
      <c r="AK62" s="31"/>
    </row>
    <row r="63" spans="1:37" ht="15.75" customHeight="1">
      <c r="A63" s="179"/>
      <c r="B63" s="168" t="s">
        <v>103</v>
      </c>
      <c r="C63" s="169"/>
      <c r="D63" s="170"/>
      <c r="E63" s="12">
        <f>E61+E62</f>
        <v>1.6449</v>
      </c>
      <c r="F63" s="12">
        <f t="shared" ref="F63:AH63" si="35">F61+F62</f>
        <v>1.1444999999999999</v>
      </c>
      <c r="G63" s="12">
        <f t="shared" si="35"/>
        <v>0</v>
      </c>
      <c r="H63" s="12">
        <f t="shared" si="35"/>
        <v>0</v>
      </c>
      <c r="I63" s="12">
        <f t="shared" si="35"/>
        <v>0</v>
      </c>
      <c r="J63" s="12">
        <f t="shared" si="35"/>
        <v>0</v>
      </c>
      <c r="K63" s="12">
        <f t="shared" si="35"/>
        <v>0</v>
      </c>
      <c r="L63" s="12">
        <f t="shared" si="35"/>
        <v>0</v>
      </c>
      <c r="M63" s="12">
        <f t="shared" si="35"/>
        <v>1.1444999999999999</v>
      </c>
      <c r="N63" s="12">
        <f t="shared" si="35"/>
        <v>1.1444999999999999</v>
      </c>
      <c r="O63" s="12">
        <f t="shared" si="35"/>
        <v>0</v>
      </c>
      <c r="P63" s="12">
        <f t="shared" si="35"/>
        <v>0</v>
      </c>
      <c r="Q63" s="12">
        <f t="shared" si="35"/>
        <v>0</v>
      </c>
      <c r="R63" s="12">
        <f t="shared" si="35"/>
        <v>0</v>
      </c>
      <c r="S63" s="12">
        <f t="shared" si="35"/>
        <v>0</v>
      </c>
      <c r="T63" s="12">
        <f t="shared" si="35"/>
        <v>0</v>
      </c>
      <c r="U63" s="12">
        <f t="shared" si="35"/>
        <v>0</v>
      </c>
      <c r="V63" s="12">
        <f t="shared" si="35"/>
        <v>0.50039999999999996</v>
      </c>
      <c r="W63" s="12">
        <f t="shared" si="35"/>
        <v>0.26819999999999999</v>
      </c>
      <c r="X63" s="12">
        <f t="shared" si="35"/>
        <v>0.26819999999999999</v>
      </c>
      <c r="Y63" s="12">
        <f t="shared" si="35"/>
        <v>0</v>
      </c>
      <c r="Z63" s="12">
        <f t="shared" si="35"/>
        <v>0</v>
      </c>
      <c r="AA63" s="12">
        <f t="shared" si="35"/>
        <v>0</v>
      </c>
      <c r="AB63" s="12">
        <f t="shared" si="35"/>
        <v>0.23219999999999999</v>
      </c>
      <c r="AC63" s="12">
        <f t="shared" si="35"/>
        <v>0</v>
      </c>
      <c r="AD63" s="12">
        <f t="shared" si="35"/>
        <v>0</v>
      </c>
      <c r="AE63" s="12">
        <f t="shared" si="35"/>
        <v>0</v>
      </c>
      <c r="AF63" s="12">
        <f t="shared" si="35"/>
        <v>0</v>
      </c>
      <c r="AG63" s="12">
        <f t="shared" si="35"/>
        <v>0</v>
      </c>
      <c r="AH63" s="12">
        <f t="shared" si="35"/>
        <v>0</v>
      </c>
      <c r="AI63" s="4"/>
      <c r="AJ63" s="30"/>
      <c r="AK63" s="31"/>
    </row>
    <row r="64" spans="1:37" ht="15.75" customHeight="1">
      <c r="A64" s="171" t="s">
        <v>104</v>
      </c>
      <c r="B64" s="172"/>
      <c r="C64" s="172"/>
      <c r="D64" s="173"/>
      <c r="E64" s="12">
        <f t="shared" ref="E64:U64" si="36">E54+E61</f>
        <v>103.06950000000001</v>
      </c>
      <c r="F64" s="12">
        <f t="shared" si="36"/>
        <v>97.159100000000009</v>
      </c>
      <c r="G64" s="12">
        <f t="shared" si="36"/>
        <v>52.545400000000015</v>
      </c>
      <c r="H64" s="12">
        <f t="shared" si="36"/>
        <v>29.623799999999999</v>
      </c>
      <c r="I64" s="12">
        <f t="shared" si="36"/>
        <v>22.921600000000002</v>
      </c>
      <c r="J64" s="12">
        <f t="shared" si="36"/>
        <v>1.0874999999999999</v>
      </c>
      <c r="K64" s="12">
        <f t="shared" si="36"/>
        <v>0</v>
      </c>
      <c r="L64" s="12">
        <f t="shared" si="36"/>
        <v>1.0874999999999999</v>
      </c>
      <c r="M64" s="12">
        <f t="shared" si="36"/>
        <v>31.280700000000003</v>
      </c>
      <c r="N64" s="12">
        <f t="shared" si="36"/>
        <v>30.7986</v>
      </c>
      <c r="O64" s="12">
        <f t="shared" si="36"/>
        <v>0.48209999999999997</v>
      </c>
      <c r="P64" s="12">
        <f t="shared" si="36"/>
        <v>10.330599999999999</v>
      </c>
      <c r="Q64" s="12">
        <f t="shared" si="36"/>
        <v>9.2966999999999995</v>
      </c>
      <c r="R64" s="12">
        <f t="shared" si="36"/>
        <v>1.0339</v>
      </c>
      <c r="S64" s="12">
        <f t="shared" si="36"/>
        <v>1.8895999999999995</v>
      </c>
      <c r="T64" s="12">
        <f t="shared" si="36"/>
        <v>2.3699999999999999E-2</v>
      </c>
      <c r="U64" s="12">
        <f t="shared" si="36"/>
        <v>1.6000000000000001E-3</v>
      </c>
      <c r="V64" s="12">
        <f t="shared" ref="V64:AB64" si="37">V54+V61</f>
        <v>2.3165</v>
      </c>
      <c r="W64" s="12">
        <f t="shared" si="37"/>
        <v>0.95589999999999997</v>
      </c>
      <c r="X64" s="12">
        <f t="shared" si="37"/>
        <v>0.25750000000000001</v>
      </c>
      <c r="Y64" s="12">
        <f t="shared" si="37"/>
        <v>0.69840000000000002</v>
      </c>
      <c r="Z64" s="12">
        <f t="shared" si="37"/>
        <v>0.14959999999999998</v>
      </c>
      <c r="AA64" s="12">
        <f t="shared" si="37"/>
        <v>0.97880000000000011</v>
      </c>
      <c r="AB64" s="12">
        <f t="shared" si="37"/>
        <v>0.23219999999999999</v>
      </c>
      <c r="AC64" s="12">
        <f t="shared" ref="AC64:AH64" si="38">AC54+AC61</f>
        <v>3.5938999999999997</v>
      </c>
      <c r="AD64" s="12">
        <f t="shared" si="38"/>
        <v>1.7562</v>
      </c>
      <c r="AE64" s="12">
        <f t="shared" si="38"/>
        <v>0.90489999999999993</v>
      </c>
      <c r="AF64" s="12">
        <f t="shared" si="38"/>
        <v>0.93280000000000007</v>
      </c>
      <c r="AG64" s="12">
        <f t="shared" si="38"/>
        <v>0</v>
      </c>
      <c r="AH64" s="12">
        <f t="shared" si="38"/>
        <v>0.93280000000000007</v>
      </c>
      <c r="AI64" s="4"/>
      <c r="AJ64" s="30"/>
      <c r="AK64" s="31"/>
    </row>
    <row r="65" spans="1:37" ht="15.75" customHeight="1">
      <c r="A65" s="171" t="s">
        <v>105</v>
      </c>
      <c r="B65" s="172"/>
      <c r="C65" s="172"/>
      <c r="D65" s="173"/>
      <c r="E65" s="12">
        <f>E55+E62</f>
        <v>0.53879999999999995</v>
      </c>
      <c r="F65" s="12">
        <f t="shared" ref="F65:AH65" si="39">F55+F62</f>
        <v>0.35850000000000004</v>
      </c>
      <c r="G65" s="12">
        <f t="shared" si="39"/>
        <v>0</v>
      </c>
      <c r="H65" s="12">
        <f t="shared" si="39"/>
        <v>0</v>
      </c>
      <c r="I65" s="12">
        <f t="shared" si="39"/>
        <v>0</v>
      </c>
      <c r="J65" s="12">
        <f t="shared" si="39"/>
        <v>0</v>
      </c>
      <c r="K65" s="12">
        <f t="shared" si="39"/>
        <v>0</v>
      </c>
      <c r="L65" s="12">
        <f t="shared" si="39"/>
        <v>0</v>
      </c>
      <c r="M65" s="12">
        <f t="shared" si="39"/>
        <v>0.13170000000000001</v>
      </c>
      <c r="N65" s="12">
        <f t="shared" si="39"/>
        <v>0.13170000000000001</v>
      </c>
      <c r="O65" s="12">
        <f t="shared" si="39"/>
        <v>0</v>
      </c>
      <c r="P65" s="12">
        <f t="shared" si="39"/>
        <v>0.2268</v>
      </c>
      <c r="Q65" s="12">
        <f t="shared" si="39"/>
        <v>0</v>
      </c>
      <c r="R65" s="12">
        <f t="shared" si="39"/>
        <v>0.2268</v>
      </c>
      <c r="S65" s="12">
        <f t="shared" si="39"/>
        <v>0</v>
      </c>
      <c r="T65" s="12">
        <f t="shared" si="39"/>
        <v>0</v>
      </c>
      <c r="U65" s="12">
        <f t="shared" si="39"/>
        <v>0</v>
      </c>
      <c r="V65" s="12">
        <f t="shared" si="39"/>
        <v>0.18029999999999999</v>
      </c>
      <c r="W65" s="12">
        <f t="shared" si="39"/>
        <v>1.0699999999999999E-2</v>
      </c>
      <c r="X65" s="12">
        <f t="shared" si="39"/>
        <v>1.0699999999999999E-2</v>
      </c>
      <c r="Y65" s="12">
        <f t="shared" si="39"/>
        <v>0</v>
      </c>
      <c r="Z65" s="12">
        <f t="shared" si="39"/>
        <v>0.1696</v>
      </c>
      <c r="AA65" s="12">
        <f t="shared" si="39"/>
        <v>0</v>
      </c>
      <c r="AB65" s="12">
        <f t="shared" si="39"/>
        <v>0</v>
      </c>
      <c r="AC65" s="12">
        <f t="shared" si="39"/>
        <v>0</v>
      </c>
      <c r="AD65" s="12">
        <f t="shared" si="39"/>
        <v>0</v>
      </c>
      <c r="AE65" s="12">
        <f t="shared" si="39"/>
        <v>0</v>
      </c>
      <c r="AF65" s="12">
        <f t="shared" si="39"/>
        <v>0</v>
      </c>
      <c r="AG65" s="12">
        <f t="shared" si="39"/>
        <v>0</v>
      </c>
      <c r="AH65" s="12">
        <f t="shared" si="39"/>
        <v>0</v>
      </c>
      <c r="AI65" s="4"/>
      <c r="AJ65" s="30"/>
      <c r="AK65" s="31"/>
    </row>
    <row r="66" spans="1:37" ht="15.75" customHeight="1">
      <c r="A66" s="171" t="s">
        <v>106</v>
      </c>
      <c r="B66" s="172"/>
      <c r="C66" s="172"/>
      <c r="D66" s="173"/>
      <c r="E66" s="12">
        <f>E56+E63</f>
        <v>103.60830000000001</v>
      </c>
      <c r="F66" s="12">
        <f t="shared" ref="F66:AH66" si="40">F56+F63</f>
        <v>97.517600000000002</v>
      </c>
      <c r="G66" s="12">
        <f t="shared" si="40"/>
        <v>52.545400000000015</v>
      </c>
      <c r="H66" s="12">
        <f t="shared" si="40"/>
        <v>29.623799999999999</v>
      </c>
      <c r="I66" s="12">
        <f t="shared" si="40"/>
        <v>22.921600000000002</v>
      </c>
      <c r="J66" s="12">
        <f t="shared" si="40"/>
        <v>1.0874999999999999</v>
      </c>
      <c r="K66" s="12">
        <f t="shared" si="40"/>
        <v>0</v>
      </c>
      <c r="L66" s="12">
        <f t="shared" si="40"/>
        <v>1.0874999999999999</v>
      </c>
      <c r="M66" s="12">
        <f t="shared" si="40"/>
        <v>31.412400000000005</v>
      </c>
      <c r="N66" s="12">
        <f t="shared" si="40"/>
        <v>30.930300000000003</v>
      </c>
      <c r="O66" s="12">
        <f t="shared" si="40"/>
        <v>0.48209999999999997</v>
      </c>
      <c r="P66" s="12">
        <f t="shared" si="40"/>
        <v>10.557399999999999</v>
      </c>
      <c r="Q66" s="12">
        <f t="shared" si="40"/>
        <v>9.2966999999999995</v>
      </c>
      <c r="R66" s="12">
        <f t="shared" si="40"/>
        <v>1.2606999999999999</v>
      </c>
      <c r="S66" s="12">
        <f t="shared" si="40"/>
        <v>1.8895999999999995</v>
      </c>
      <c r="T66" s="12">
        <f t="shared" si="40"/>
        <v>2.3699999999999999E-2</v>
      </c>
      <c r="U66" s="12">
        <f t="shared" si="40"/>
        <v>1.6000000000000001E-3</v>
      </c>
      <c r="V66" s="12">
        <f t="shared" si="40"/>
        <v>2.4967999999999999</v>
      </c>
      <c r="W66" s="12">
        <f t="shared" si="40"/>
        <v>0.96660000000000001</v>
      </c>
      <c r="X66" s="12">
        <f t="shared" si="40"/>
        <v>0.26819999999999999</v>
      </c>
      <c r="Y66" s="12">
        <f t="shared" si="40"/>
        <v>0.69840000000000002</v>
      </c>
      <c r="Z66" s="12">
        <f t="shared" si="40"/>
        <v>0.31919999999999998</v>
      </c>
      <c r="AA66" s="12">
        <f t="shared" si="40"/>
        <v>0.97880000000000011</v>
      </c>
      <c r="AB66" s="12">
        <f t="shared" si="40"/>
        <v>0.23219999999999999</v>
      </c>
      <c r="AC66" s="12">
        <f t="shared" si="40"/>
        <v>3.5938999999999997</v>
      </c>
      <c r="AD66" s="12">
        <f t="shared" si="40"/>
        <v>1.7562</v>
      </c>
      <c r="AE66" s="12">
        <f t="shared" si="40"/>
        <v>0.90489999999999993</v>
      </c>
      <c r="AF66" s="12">
        <f t="shared" si="40"/>
        <v>0.93280000000000007</v>
      </c>
      <c r="AG66" s="12">
        <f t="shared" si="40"/>
        <v>0</v>
      </c>
      <c r="AH66" s="12">
        <f t="shared" si="40"/>
        <v>0.93280000000000007</v>
      </c>
      <c r="AI66" s="4"/>
      <c r="AJ66" s="30"/>
      <c r="AK66" s="31"/>
    </row>
    <row r="67" spans="1:37" s="3" customFormat="1" ht="17.25" customHeight="1">
      <c r="A67" s="32" t="s">
        <v>107</v>
      </c>
      <c r="C67" s="33"/>
      <c r="D67" s="33"/>
      <c r="E67" s="33"/>
      <c r="M67" s="147" t="s">
        <v>108</v>
      </c>
      <c r="N67" s="147"/>
      <c r="U67" s="147" t="s">
        <v>109</v>
      </c>
      <c r="V67" s="147"/>
      <c r="W67" s="147"/>
      <c r="X67" s="39"/>
      <c r="AH67" s="40" t="s">
        <v>160</v>
      </c>
    </row>
    <row r="68" spans="1:37" s="3" customFormat="1" ht="24.75" customHeight="1">
      <c r="B68" s="34"/>
      <c r="C68" s="34"/>
      <c r="D68" s="34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41"/>
      <c r="AJ68" s="42"/>
      <c r="AK68" s="43"/>
    </row>
    <row r="69" spans="1:37" s="3" customFormat="1" ht="24.75" customHeight="1">
      <c r="B69" s="34"/>
      <c r="C69" s="34"/>
      <c r="D69" s="34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41"/>
      <c r="AJ69" s="42"/>
      <c r="AK69" s="43"/>
    </row>
    <row r="70" spans="1:37" s="3" customFormat="1" ht="24.75" customHeight="1">
      <c r="B70" s="34"/>
      <c r="C70" s="34"/>
      <c r="D70" s="34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41"/>
      <c r="AJ70" s="42"/>
      <c r="AK70" s="43"/>
    </row>
    <row r="72" spans="1:37">
      <c r="E72" s="1" t="s">
        <v>28</v>
      </c>
      <c r="F72" s="1" t="s">
        <v>31</v>
      </c>
    </row>
    <row r="73" spans="1:37">
      <c r="C73" s="16" t="s">
        <v>111</v>
      </c>
      <c r="E73" s="15">
        <v>2.9999999999999997E-4</v>
      </c>
      <c r="F73" s="1">
        <v>1.95E-2</v>
      </c>
      <c r="G73" s="1" t="s">
        <v>112</v>
      </c>
      <c r="M73" s="36">
        <f>M56-M70</f>
        <v>30.267900000000004</v>
      </c>
      <c r="R73" s="37">
        <f>G69+J69+P69+AC69</f>
        <v>0</v>
      </c>
    </row>
    <row r="74" spans="1:37">
      <c r="C74" s="16" t="s">
        <v>111</v>
      </c>
      <c r="E74" s="3"/>
      <c r="F74" s="3">
        <v>1.38E-2</v>
      </c>
      <c r="G74" s="3" t="s">
        <v>113</v>
      </c>
      <c r="H74" s="3"/>
      <c r="I74" s="3"/>
      <c r="J74" s="3"/>
      <c r="K74" s="3"/>
      <c r="L74" s="3"/>
      <c r="M74" s="3"/>
      <c r="N74" s="3"/>
      <c r="O74" s="3"/>
      <c r="P74" s="3"/>
    </row>
    <row r="75" spans="1:37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37">
      <c r="E76" s="3">
        <v>0.70750000000000002</v>
      </c>
      <c r="F76" s="3">
        <v>1.9410000000000001</v>
      </c>
      <c r="G76" s="36"/>
      <c r="H76" s="3"/>
      <c r="I76" s="3"/>
      <c r="J76" s="38"/>
      <c r="K76" s="3"/>
      <c r="L76" s="3"/>
      <c r="M76" s="3"/>
      <c r="N76" s="3">
        <f>E76+E78</f>
        <v>0.72340000000000004</v>
      </c>
      <c r="O76" s="3">
        <f>F79+F76</f>
        <v>1.9771000000000001</v>
      </c>
      <c r="P76" s="3"/>
    </row>
    <row r="77" spans="1:37">
      <c r="E77" s="1" t="s">
        <v>28</v>
      </c>
      <c r="F77" s="1" t="s">
        <v>27</v>
      </c>
      <c r="G77" s="1" t="s">
        <v>31</v>
      </c>
    </row>
    <row r="78" spans="1:37">
      <c r="C78" s="1" t="s">
        <v>114</v>
      </c>
      <c r="E78" s="1">
        <v>1.5900000000000001E-2</v>
      </c>
      <c r="H78" s="1" t="s">
        <v>115</v>
      </c>
    </row>
    <row r="79" spans="1:37">
      <c r="C79" s="1" t="s">
        <v>114</v>
      </c>
      <c r="F79" s="1">
        <v>3.61E-2</v>
      </c>
      <c r="G79" s="1">
        <v>1.9199999999999998E-2</v>
      </c>
      <c r="H79" s="1" t="s">
        <v>116</v>
      </c>
    </row>
    <row r="81" spans="6:6">
      <c r="F81" s="37"/>
    </row>
  </sheetData>
  <mergeCells count="40">
    <mergeCell ref="A2:AH3"/>
    <mergeCell ref="M67:N67"/>
    <mergeCell ref="U67:W67"/>
    <mergeCell ref="A5:A7"/>
    <mergeCell ref="A8:A56"/>
    <mergeCell ref="A57:A63"/>
    <mergeCell ref="B5:B7"/>
    <mergeCell ref="C5:C7"/>
    <mergeCell ref="D5:D7"/>
    <mergeCell ref="E5:E7"/>
    <mergeCell ref="F6:F7"/>
    <mergeCell ref="S6:S7"/>
    <mergeCell ref="T6:T7"/>
    <mergeCell ref="U6:U7"/>
    <mergeCell ref="V6:V7"/>
    <mergeCell ref="B62:D62"/>
    <mergeCell ref="B63:D63"/>
    <mergeCell ref="A64:D64"/>
    <mergeCell ref="A65:D65"/>
    <mergeCell ref="A66:D66"/>
    <mergeCell ref="AF6:AH6"/>
    <mergeCell ref="B54:D54"/>
    <mergeCell ref="B55:D55"/>
    <mergeCell ref="B56:D56"/>
    <mergeCell ref="B61:D61"/>
    <mergeCell ref="Z6:Z7"/>
    <mergeCell ref="AA6:AA7"/>
    <mergeCell ref="AB6:AB7"/>
    <mergeCell ref="AC6:AC7"/>
    <mergeCell ref="AE6:AE7"/>
    <mergeCell ref="G6:I6"/>
    <mergeCell ref="J6:L6"/>
    <mergeCell ref="M6:O6"/>
    <mergeCell ref="P6:R6"/>
    <mergeCell ref="W6:Y6"/>
    <mergeCell ref="O4:Q4"/>
    <mergeCell ref="AD4:AH4"/>
    <mergeCell ref="F5:U5"/>
    <mergeCell ref="V5:AB5"/>
    <mergeCell ref="AC5:AH5"/>
  </mergeCells>
  <phoneticPr fontId="37" type="noConversion"/>
  <printOptions horizontalCentered="1"/>
  <pageMargins left="0.47244094488188998" right="0.47244094488188998" top="0.47244094488188998" bottom="0.47244094488188998" header="0.31496062992126" footer="0.31496062992126"/>
  <pageSetup paperSize="8" scale="72" orientation="landscape"/>
  <ignoredErrors>
    <ignoredError sqref="K64 E65:AH66 E55:AH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恢复前终</vt:lpstr>
      <vt:lpstr>恢复后有过程</vt:lpstr>
      <vt:lpstr>恢复后终</vt:lpstr>
      <vt:lpstr>恢复后终!Print_Area</vt:lpstr>
      <vt:lpstr>恢复前终!Print_Area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黄康莉</dc:creator>
  <cp:lastModifiedBy>吴萍</cp:lastModifiedBy>
  <cp:lastPrinted>2020-03-26T09:04:00Z</cp:lastPrinted>
  <dcterms:created xsi:type="dcterms:W3CDTF">2019-01-13T10:32:00Z</dcterms:created>
  <dcterms:modified xsi:type="dcterms:W3CDTF">2020-12-01T07:15:03Z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