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activeTab="1"/>
  </bookViews>
  <sheets>
    <sheet name="客货运输量及邮电业务总量(1)" sheetId="1" r:id="rId1"/>
    <sheet name="客货运输量及邮电业务总量续表(2)" sheetId="2" r:id="rId2"/>
    <sheet name="全社会货运量和客运量(3)" sheetId="3" r:id="rId3"/>
    <sheet name="全社会货运量和客运量续表(4)" sheetId="4" r:id="rId4"/>
    <sheet name="港口货物吞量(5)" sheetId="29" r:id="rId5"/>
    <sheet name="民用车辆和运输船舶拥有量(6)" sheetId="6" r:id="rId6"/>
    <sheet name="公路基本情况(7)" sheetId="16" r:id="rId7"/>
    <sheet name="邮电事业基本情况(8)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<sst xmlns="http://schemas.openxmlformats.org/spreadsheetml/2006/main" count="363" uniqueCount="244">
  <si>
    <t>历年客货运输量及邮电业务总量</t>
  </si>
  <si>
    <t xml:space="preserve"> 年  份  </t>
  </si>
  <si>
    <t xml:space="preserve"> 客运量 </t>
  </si>
  <si>
    <t>客运周转量</t>
  </si>
  <si>
    <t>货运量</t>
  </si>
  <si>
    <t>货运周转量</t>
  </si>
  <si>
    <t>港      口</t>
  </si>
  <si>
    <t>邮    电</t>
  </si>
  <si>
    <t xml:space="preserve"> </t>
  </si>
  <si>
    <t>货物吞吐量</t>
  </si>
  <si>
    <t>业务总量</t>
  </si>
  <si>
    <t>(万人)</t>
  </si>
  <si>
    <t>(万人公里)</t>
  </si>
  <si>
    <t>(万吨)</t>
  </si>
  <si>
    <t>(万吨公里)</t>
  </si>
  <si>
    <t xml:space="preserve"> (万吨)</t>
  </si>
  <si>
    <t xml:space="preserve"> (万元)</t>
  </si>
  <si>
    <t xml:space="preserve"> 1949年</t>
  </si>
  <si>
    <t xml:space="preserve"> 1950年</t>
  </si>
  <si>
    <t xml:space="preserve"> 1951年</t>
  </si>
  <si>
    <t xml:space="preserve"> 1952年</t>
  </si>
  <si>
    <t xml:space="preserve"> 1953年</t>
  </si>
  <si>
    <t xml:space="preserve"> 1954年</t>
  </si>
  <si>
    <t xml:space="preserve"> 1955年</t>
  </si>
  <si>
    <t xml:space="preserve"> 1956年</t>
  </si>
  <si>
    <t xml:space="preserve"> 1957年</t>
  </si>
  <si>
    <t xml:space="preserve"> 1958年</t>
  </si>
  <si>
    <t xml:space="preserve"> 1959年</t>
  </si>
  <si>
    <t xml:space="preserve"> 1960年</t>
  </si>
  <si>
    <t xml:space="preserve"> 1961年</t>
  </si>
  <si>
    <t xml:space="preserve"> 1962年</t>
  </si>
  <si>
    <t xml:space="preserve"> 1963年</t>
  </si>
  <si>
    <t xml:space="preserve"> 1964年</t>
  </si>
  <si>
    <t xml:space="preserve"> 1965年</t>
  </si>
  <si>
    <t xml:space="preserve"> 1966年</t>
  </si>
  <si>
    <t xml:space="preserve"> 1967年</t>
  </si>
  <si>
    <t xml:space="preserve"> 1968年</t>
  </si>
  <si>
    <t xml:space="preserve"> 1969年</t>
  </si>
  <si>
    <t xml:space="preserve"> 1970年</t>
  </si>
  <si>
    <t xml:space="preserve"> 1971年</t>
  </si>
  <si>
    <t xml:space="preserve"> 1972年</t>
  </si>
  <si>
    <t xml:space="preserve"> 1973年</t>
  </si>
  <si>
    <t xml:space="preserve"> 1974年</t>
  </si>
  <si>
    <t xml:space="preserve"> 1975年</t>
  </si>
  <si>
    <t xml:space="preserve"> 1976年</t>
  </si>
  <si>
    <t xml:space="preserve"> 1977年</t>
  </si>
  <si>
    <t xml:space="preserve"> 1978年</t>
  </si>
  <si>
    <t xml:space="preserve"> 1979年</t>
  </si>
  <si>
    <t xml:space="preserve"> 1980年</t>
  </si>
  <si>
    <t xml:space="preserve"> 1981年</t>
  </si>
  <si>
    <t xml:space="preserve"> 1982年</t>
  </si>
  <si>
    <t xml:space="preserve"> 1983年</t>
  </si>
  <si>
    <t xml:space="preserve"> 1984年</t>
  </si>
  <si>
    <t xml:space="preserve"> 1985年</t>
  </si>
  <si>
    <t>历年客货运输量及邮电业务总量（续表）</t>
  </si>
  <si>
    <t>年  份</t>
  </si>
  <si>
    <t>客运量</t>
  </si>
  <si>
    <t xml:space="preserve"> 邮    电</t>
  </si>
  <si>
    <t xml:space="preserve"> (万人)</t>
  </si>
  <si>
    <t>1986年</t>
  </si>
  <si>
    <t>1987年</t>
  </si>
  <si>
    <t>1988年</t>
  </si>
  <si>
    <t>1989年</t>
  </si>
  <si>
    <t>1990年</t>
  </si>
  <si>
    <t>1991年</t>
  </si>
  <si>
    <t>1992年</t>
  </si>
  <si>
    <t>1993年</t>
  </si>
  <si>
    <t>1994年</t>
  </si>
  <si>
    <t>1995年</t>
  </si>
  <si>
    <t>1996年</t>
  </si>
  <si>
    <t>1997年</t>
  </si>
  <si>
    <t>1998年</t>
  </si>
  <si>
    <t>1999年</t>
  </si>
  <si>
    <t>2000年</t>
  </si>
  <si>
    <t>2001年</t>
  </si>
  <si>
    <t>2002年</t>
  </si>
  <si>
    <t>2003年</t>
  </si>
  <si>
    <t>2004年</t>
  </si>
  <si>
    <t>2005年</t>
  </si>
  <si>
    <t>2006年</t>
  </si>
  <si>
    <t>2007年</t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</si>
  <si>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</si>
  <si>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</si>
  <si>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</si>
  <si>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</si>
  <si>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</si>
  <si>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</si>
  <si>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</si>
  <si>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</si>
  <si>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</si>
  <si>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2017年</t>
  </si>
  <si>
    <t>2018年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</si>
  <si>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019年</t>
    </r>
  </si>
  <si>
    <t>2020年</t>
  </si>
  <si>
    <r>
      <rPr>
        <sz val="12"/>
        <rFont val="宋体"/>
        <charset val="134"/>
      </rPr>
      <t>202</t>
    </r>
    <r>
      <rPr>
        <sz val="12"/>
        <rFont val="宋体"/>
        <charset val="134"/>
      </rPr>
      <t>1</t>
    </r>
    <r>
      <rPr>
        <sz val="12"/>
        <rFont val="宋体"/>
        <charset val="134"/>
      </rPr>
      <t>年</t>
    </r>
  </si>
  <si>
    <t>2022年</t>
  </si>
  <si>
    <t>2023年</t>
  </si>
  <si>
    <t>2024年</t>
  </si>
  <si>
    <t>说明:1.数据由广东省统计局服务业统计处反馈；</t>
  </si>
  <si>
    <t xml:space="preserve">     2.邮电业务总量1989-2000年按1990年价格计算，2011-2016年按2010年不变价 
       格计算，2017-2020年电信业务总量按2015年不变价格计算，邮政业务总量
       仍按2010年不变价计算；2021邮电业务总量按2020年不变价计算，2022年之后
       邮政业务总量按2020年不变价计算，电信业务总量按上年不变价计算 ；</t>
  </si>
  <si>
    <t xml:space="preserve">     3.交通部规定从2014年起使用《2014年公路水路运输量统计试行方案》推算公
       路、水路运输量统计数据；2013、2014、2015年数据已作相应调整；</t>
  </si>
  <si>
    <t xml:space="preserve">     4.2017年起，铁路客运量和货运量改为按发送量计算，客运量货运量数据与往
       年不可比；</t>
  </si>
  <si>
    <t xml:space="preserve">     5.2019年起，港口货物吞吐量按实际重量计算,2018年以前是按车型系数折算。</t>
  </si>
  <si>
    <t>全 社 会 货 运 量 和 客 运 量</t>
  </si>
  <si>
    <t>指标名称</t>
  </si>
  <si>
    <t>货  运  量（万吨）</t>
  </si>
  <si>
    <t xml:space="preserve"> 货物周转量（万吨公里）</t>
  </si>
  <si>
    <t>2024年比
2023年
增长（%）</t>
  </si>
  <si>
    <t xml:space="preserve"> 总计</t>
  </si>
  <si>
    <r>
      <rPr>
        <sz val="12"/>
        <rFont val="宋体"/>
        <charset val="134"/>
      </rPr>
      <t xml:space="preserve">   1.</t>
    </r>
    <r>
      <rPr>
        <sz val="12"/>
        <rFont val="宋体"/>
        <charset val="134"/>
      </rPr>
      <t>铁路</t>
    </r>
  </si>
  <si>
    <r>
      <rPr>
        <sz val="12"/>
        <rFont val="宋体"/>
        <charset val="134"/>
      </rPr>
      <t xml:space="preserve">   2.</t>
    </r>
    <r>
      <rPr>
        <sz val="12"/>
        <rFont val="宋体"/>
        <charset val="134"/>
      </rPr>
      <t>公路</t>
    </r>
  </si>
  <si>
    <r>
      <rPr>
        <sz val="12"/>
        <rFont val="宋体"/>
        <charset val="134"/>
      </rPr>
      <t xml:space="preserve">   3.</t>
    </r>
    <r>
      <rPr>
        <sz val="12"/>
        <rFont val="宋体"/>
        <charset val="134"/>
      </rPr>
      <t>水路</t>
    </r>
  </si>
  <si>
    <r>
      <rPr>
        <sz val="12"/>
        <rFont val="宋体"/>
        <charset val="134"/>
      </rPr>
      <t xml:space="preserve">   4.</t>
    </r>
    <r>
      <rPr>
        <sz val="12"/>
        <rFont val="宋体"/>
        <charset val="134"/>
      </rPr>
      <t>民航</t>
    </r>
  </si>
  <si>
    <t>--</t>
  </si>
  <si>
    <r>
      <rPr>
        <sz val="12"/>
        <rFont val="宋体"/>
        <charset val="134"/>
      </rPr>
      <t xml:space="preserve">   5.</t>
    </r>
    <r>
      <rPr>
        <sz val="12"/>
        <rFont val="宋体"/>
        <charset val="134"/>
      </rPr>
      <t>管道</t>
    </r>
  </si>
  <si>
    <t>注：数据由广东省统计局服务业统计处反馈；铁路货运量用站点数据，周转量用线路数据。</t>
  </si>
  <si>
    <t>全 社 会 货 运 量 和 客 运 量（续表）</t>
  </si>
  <si>
    <t>客运量（万人）</t>
  </si>
  <si>
    <t xml:space="preserve">  旅客周转量（万人公里）</t>
  </si>
  <si>
    <t>换算为货物周转量（万吨公里）</t>
  </si>
  <si>
    <t>2024年比
2023年
增长(%)</t>
  </si>
  <si>
    <t>注：数据由广东省统计局服务业统计处反馈；铁路客运量用站点数据，周转量用线路数据。</t>
  </si>
  <si>
    <t xml:space="preserve"> 港 口 货 物 吞 吐 量</t>
  </si>
  <si>
    <t>计量单位</t>
  </si>
  <si>
    <t>2024年比2023年
增长（%）</t>
  </si>
  <si>
    <t>一、货物吞吐量</t>
  </si>
  <si>
    <t>万吨</t>
  </si>
  <si>
    <r>
      <rPr>
        <sz val="12"/>
        <rFont val="宋体"/>
        <charset val="134"/>
      </rPr>
      <t xml:space="preserve">  1.</t>
    </r>
    <r>
      <rPr>
        <sz val="12"/>
        <rFont val="宋体"/>
        <charset val="134"/>
      </rPr>
      <t>按进出港分组</t>
    </r>
  </si>
  <si>
    <t xml:space="preserve">    出港小计</t>
  </si>
  <si>
    <t xml:space="preserve">        外贸</t>
  </si>
  <si>
    <t xml:space="preserve">        内贸</t>
  </si>
  <si>
    <t xml:space="preserve">    入港小计</t>
  </si>
  <si>
    <r>
      <rPr>
        <sz val="12"/>
        <rFont val="宋体"/>
        <charset val="134"/>
      </rPr>
      <t xml:space="preserve">  2.</t>
    </r>
    <r>
      <rPr>
        <sz val="12"/>
        <rFont val="宋体"/>
        <charset val="134"/>
      </rPr>
      <t>按货类分组</t>
    </r>
  </si>
  <si>
    <t xml:space="preserve">    煤炭及制品</t>
  </si>
  <si>
    <t xml:space="preserve">    石油天然气及制品</t>
  </si>
  <si>
    <t xml:space="preserve">    金属矿石</t>
  </si>
  <si>
    <t xml:space="preserve">    钢铁</t>
  </si>
  <si>
    <t xml:space="preserve">    矿建材料</t>
  </si>
  <si>
    <t xml:space="preserve">    木材</t>
  </si>
  <si>
    <t xml:space="preserve">    非金属矿石</t>
  </si>
  <si>
    <t xml:space="preserve">    化肥及农药</t>
  </si>
  <si>
    <t xml:space="preserve">    盐</t>
  </si>
  <si>
    <t xml:space="preserve">    粮食</t>
  </si>
  <si>
    <t xml:space="preserve">    机械、设备、电器</t>
  </si>
  <si>
    <t xml:space="preserve">    化工原料及制品</t>
  </si>
  <si>
    <t xml:space="preserve">    轻工、医药产品</t>
  </si>
  <si>
    <t xml:space="preserve">    农林牧渔业产品</t>
  </si>
  <si>
    <t xml:space="preserve">    其他</t>
  </si>
  <si>
    <t>二、集装箱吞吐量</t>
  </si>
  <si>
    <t>万TEU</t>
  </si>
  <si>
    <t xml:space="preserve">    其中：外贸</t>
  </si>
  <si>
    <t xml:space="preserve">          内贸</t>
  </si>
  <si>
    <t>注：数据由湛江市交通运输局提供。</t>
  </si>
  <si>
    <t>民用车辆和运输船舶年末拥有量</t>
  </si>
  <si>
    <t>计算</t>
  </si>
  <si>
    <t>单位</t>
  </si>
  <si>
    <t xml:space="preserve">     合       计            </t>
  </si>
  <si>
    <t xml:space="preserve"> 辆</t>
  </si>
  <si>
    <t xml:space="preserve">一、汽车                    </t>
  </si>
  <si>
    <t xml:space="preserve">    1.载客汽车              </t>
  </si>
  <si>
    <t xml:space="preserve">        其中：大型          </t>
  </si>
  <si>
    <t xml:space="preserve">              中型          </t>
  </si>
  <si>
    <t xml:space="preserve">              小型          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</si>
  <si>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  </t>
    </r>
    <r>
      <rPr>
        <sz val="12"/>
        <rFont val="宋体"/>
        <charset val="134"/>
      </rPr>
      <t>微型</t>
    </r>
  </si>
  <si>
    <t xml:space="preserve">        其中：轿车          </t>
  </si>
  <si>
    <t xml:space="preserve">      载客汽车客位          </t>
  </si>
  <si>
    <t>个</t>
  </si>
  <si>
    <t xml:space="preserve">    2.载货汽车              </t>
  </si>
  <si>
    <t xml:space="preserve">        其中：重型          </t>
  </si>
  <si>
    <t xml:space="preserve">              轻型          </t>
  </si>
  <si>
    <t xml:space="preserve">        其中：普通载货      </t>
  </si>
  <si>
    <t xml:space="preserve">      载货汽车吨位         </t>
  </si>
  <si>
    <t>吨</t>
  </si>
  <si>
    <t xml:space="preserve">    3.其他汽车              </t>
  </si>
  <si>
    <t>辆</t>
  </si>
  <si>
    <t xml:space="preserve">二、摩托车                  </t>
  </si>
  <si>
    <t xml:space="preserve">三、拖拉机                  </t>
  </si>
  <si>
    <t xml:space="preserve">四、挂车                    </t>
  </si>
  <si>
    <t xml:space="preserve">五、其他类型车              </t>
  </si>
  <si>
    <t xml:space="preserve">六、机动船                  </t>
  </si>
  <si>
    <t>艘</t>
  </si>
  <si>
    <t xml:space="preserve">      载客量                </t>
  </si>
  <si>
    <t>客位</t>
  </si>
  <si>
    <t xml:space="preserve">      净载重量              </t>
  </si>
  <si>
    <t xml:space="preserve">      总功率                </t>
  </si>
  <si>
    <t>千瓦</t>
  </si>
  <si>
    <r>
      <rPr>
        <sz val="12"/>
        <rFont val="宋体"/>
        <charset val="134"/>
      </rPr>
      <t xml:space="preserve">    1</t>
    </r>
    <r>
      <rPr>
        <sz val="12"/>
        <rFont val="宋体"/>
        <charset val="134"/>
      </rPr>
      <t>.</t>
    </r>
    <r>
      <rPr>
        <sz val="12"/>
        <rFont val="宋体"/>
        <charset val="134"/>
      </rPr>
      <t xml:space="preserve">客船                 </t>
    </r>
  </si>
  <si>
    <r>
      <rPr>
        <sz val="12"/>
        <rFont val="宋体"/>
        <charset val="134"/>
      </rPr>
      <t xml:space="preserve">    2.</t>
    </r>
    <r>
      <rPr>
        <sz val="12"/>
        <rFont val="宋体"/>
        <charset val="134"/>
      </rPr>
      <t xml:space="preserve">客货船           </t>
    </r>
  </si>
  <si>
    <t xml:space="preserve">      载客量 </t>
  </si>
  <si>
    <t xml:space="preserve">      净载重量</t>
  </si>
  <si>
    <t xml:space="preserve"> 吨位</t>
  </si>
  <si>
    <r>
      <rPr>
        <sz val="12"/>
        <rFont val="宋体"/>
        <charset val="134"/>
      </rPr>
      <t xml:space="preserve">    3</t>
    </r>
    <r>
      <rPr>
        <sz val="12"/>
        <rFont val="宋体"/>
        <charset val="134"/>
      </rPr>
      <t>.</t>
    </r>
    <r>
      <rPr>
        <sz val="12"/>
        <rFont val="宋体"/>
        <charset val="134"/>
      </rPr>
      <t xml:space="preserve">货船                 </t>
    </r>
  </si>
  <si>
    <t>吨位</t>
  </si>
  <si>
    <t>注：第一至五项数据由广东省统计局服务业统计处反馈；第六项由湛江市交通运输局提供。</t>
  </si>
  <si>
    <t>2024年公路基本情况</t>
  </si>
  <si>
    <t xml:space="preserve"> 单位:公里</t>
  </si>
  <si>
    <t>合计</t>
  </si>
  <si>
    <t>国道</t>
  </si>
  <si>
    <t>省道</t>
  </si>
  <si>
    <t>县道</t>
  </si>
  <si>
    <t>乡道</t>
  </si>
  <si>
    <t>专用</t>
  </si>
  <si>
    <t>村道</t>
  </si>
  <si>
    <t xml:space="preserve">通车里程总计                    </t>
  </si>
  <si>
    <t xml:space="preserve">等级公路                    </t>
  </si>
  <si>
    <t xml:space="preserve">  高速公路       </t>
  </si>
  <si>
    <t xml:space="preserve">  一级                    </t>
  </si>
  <si>
    <t xml:space="preserve">  二级                    </t>
  </si>
  <si>
    <t xml:space="preserve">  三级                    </t>
  </si>
  <si>
    <t xml:space="preserve">  四级                    </t>
  </si>
  <si>
    <t xml:space="preserve">等外公路                       </t>
  </si>
  <si>
    <t xml:space="preserve">路面类型合计                    </t>
  </si>
  <si>
    <t xml:space="preserve"> 有铺装路面（高级）             </t>
  </si>
  <si>
    <t xml:space="preserve">   沥青混凝土                   </t>
  </si>
  <si>
    <t xml:space="preserve">   水泥混凝土                   </t>
  </si>
  <si>
    <t xml:space="preserve"> 简易铺装路面（次高级）           </t>
  </si>
  <si>
    <t xml:space="preserve"> 未铺装路面（中、低级、无路面）</t>
  </si>
  <si>
    <t xml:space="preserve">养护里程                    </t>
  </si>
  <si>
    <t xml:space="preserve">绿化里程                        </t>
  </si>
  <si>
    <t xml:space="preserve">桥梁（座）                      </t>
  </si>
  <si>
    <t xml:space="preserve">  长度（延米）                  </t>
  </si>
  <si>
    <t xml:space="preserve">渡口（道）                      </t>
  </si>
  <si>
    <t xml:space="preserve"> 邮电事业基本情况</t>
  </si>
  <si>
    <t>2023年比2022年
增长（%）</t>
  </si>
  <si>
    <t xml:space="preserve">年末邮政局、所    </t>
  </si>
  <si>
    <t>处</t>
  </si>
  <si>
    <t xml:space="preserve">    其中：市区    </t>
  </si>
  <si>
    <t xml:space="preserve">函件              </t>
  </si>
  <si>
    <t>万件</t>
  </si>
  <si>
    <t>订销报刊累计数</t>
  </si>
  <si>
    <t>万份</t>
  </si>
  <si>
    <t>快递业务量</t>
  </si>
  <si>
    <t>邮政业务收入</t>
  </si>
  <si>
    <t>万元</t>
  </si>
  <si>
    <t xml:space="preserve">    快递业务收入</t>
  </si>
  <si>
    <t xml:space="preserve">邮电业务总量      </t>
  </si>
  <si>
    <t>邮政业务总量</t>
  </si>
  <si>
    <t>电信业务总量</t>
  </si>
  <si>
    <t xml:space="preserve">移动电话年末用户  </t>
  </si>
  <si>
    <t>万户</t>
  </si>
  <si>
    <t xml:space="preserve">固定电话年末用户  </t>
  </si>
  <si>
    <t>互联网宽带接入用户</t>
  </si>
  <si>
    <t>移动互联网用户</t>
  </si>
  <si>
    <t>注：“年末邮政局、所”数据由湛江市邮政管理局提供；其他数据由广东省统计局服务业处反馈。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</si>
</sst>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_);[Red]\(0.0\)"/>
    <numFmt numFmtId="178" formatCode="0_ "/>
    <numFmt numFmtId="179" formatCode="0_);[Red]\(0\)"/>
  </numFmts>
  <fonts count="31"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b/>
      <sz val="14"/>
      <name val="宋体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b/>
      <sz val="14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27" applyNumberFormat="0" applyAlignment="0" applyProtection="0">
      <alignment vertical="center"/>
    </xf>
    <xf numFmtId="0" fontId="20" fillId="4" borderId="28" applyNumberFormat="0" applyAlignment="0" applyProtection="0">
      <alignment vertical="center"/>
    </xf>
    <xf numFmtId="0" fontId="21" fillId="4" borderId="27" applyNumberFormat="0" applyAlignment="0" applyProtection="0">
      <alignment vertical="center"/>
    </xf>
    <xf numFmtId="0" fontId="22" fillId="5" borderId="29" applyNumberFormat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</cellStyleXfs>
  <cellXfs count="134">
    <xf numFmtId="0" fontId="0" fillId="0" borderId="0" xfId="0" applyFont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vertical="center" wrapText="1"/>
    </xf>
    <xf numFmtId="176" fontId="0" fillId="0" borderId="9" xfId="0" applyNumberFormat="1" applyFont="1" applyFill="1" applyBorder="1" applyAlignment="1">
      <alignment vertical="center"/>
    </xf>
    <xf numFmtId="177" fontId="0" fillId="0" borderId="8" xfId="0" applyNumberFormat="1" applyFont="1" applyFill="1" applyBorder="1" applyAlignment="1">
      <alignment vertical="center" wrapText="1"/>
    </xf>
    <xf numFmtId="177" fontId="4" fillId="0" borderId="8" xfId="0" applyNumberFormat="1" applyFont="1" applyFill="1" applyBorder="1" applyAlignment="1">
      <alignment vertical="center" wrapText="1"/>
    </xf>
    <xf numFmtId="176" fontId="4" fillId="0" borderId="9" xfId="0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horizontal="left" vertical="center" indent="1"/>
    </xf>
    <xf numFmtId="177" fontId="0" fillId="0" borderId="10" xfId="0" applyNumberFormat="1" applyFont="1" applyFill="1" applyBorder="1" applyAlignment="1">
      <alignment vertical="center" wrapText="1"/>
    </xf>
    <xf numFmtId="0" fontId="0" fillId="0" borderId="11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right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78" fontId="6" fillId="0" borderId="8" xfId="0" applyNumberFormat="1" applyFont="1" applyFill="1" applyBorder="1" applyAlignment="1">
      <alignment vertical="center"/>
    </xf>
    <xf numFmtId="178" fontId="6" fillId="0" borderId="8" xfId="0" applyNumberFormat="1" applyFont="1" applyFill="1" applyBorder="1" applyAlignment="1">
      <alignment horizontal="center" vertical="center"/>
    </xf>
    <xf numFmtId="178" fontId="6" fillId="0" borderId="9" xfId="0" applyNumberFormat="1" applyFont="1" applyFill="1" applyBorder="1" applyAlignment="1">
      <alignment vertical="center"/>
    </xf>
    <xf numFmtId="179" fontId="0" fillId="0" borderId="0" xfId="0" applyNumberFormat="1" applyFont="1" applyFill="1" applyBorder="1" applyAlignment="1" applyProtection="1">
      <alignment vertical="center"/>
      <protection locked="0"/>
    </xf>
    <xf numFmtId="178" fontId="6" fillId="0" borderId="9" xfId="0" applyNumberFormat="1" applyFont="1" applyFill="1" applyBorder="1" applyAlignment="1">
      <alignment horizontal="center" vertical="center"/>
    </xf>
    <xf numFmtId="178" fontId="0" fillId="0" borderId="0" xfId="0" applyNumberFormat="1" applyFont="1" applyFill="1" applyAlignment="1">
      <alignment vertical="center"/>
    </xf>
    <xf numFmtId="178" fontId="0" fillId="0" borderId="0" xfId="0" applyNumberFormat="1" applyFont="1" applyFill="1" applyBorder="1" applyAlignment="1">
      <alignment vertical="center"/>
    </xf>
    <xf numFmtId="178" fontId="7" fillId="0" borderId="8" xfId="0" applyNumberFormat="1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178" fontId="6" fillId="0" borderId="10" xfId="0" applyNumberFormat="1" applyFont="1" applyFill="1" applyBorder="1" applyAlignment="1">
      <alignment vertical="center"/>
    </xf>
    <xf numFmtId="178" fontId="6" fillId="0" borderId="10" xfId="0" applyNumberFormat="1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176" fontId="0" fillId="0" borderId="17" xfId="0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176" fontId="0" fillId="0" borderId="9" xfId="0" applyNumberFormat="1" applyFont="1" applyFill="1" applyBorder="1" applyAlignment="1">
      <alignment horizontal="center" vertical="center"/>
    </xf>
    <xf numFmtId="178" fontId="0" fillId="0" borderId="8" xfId="0" applyNumberFormat="1" applyFont="1" applyFill="1" applyBorder="1" applyAlignment="1">
      <alignment horizontal="right" vertical="center"/>
    </xf>
    <xf numFmtId="178" fontId="0" fillId="0" borderId="8" xfId="0" applyNumberFormat="1" applyFont="1" applyFill="1" applyBorder="1" applyAlignment="1">
      <alignment horizontal="right" vertical="center" wrapText="1"/>
    </xf>
    <xf numFmtId="0" fontId="0" fillId="0" borderId="15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10" xfId="0" applyFont="1" applyFill="1" applyBorder="1" applyAlignment="1">
      <alignment horizontal="center" vertical="center"/>
    </xf>
    <xf numFmtId="178" fontId="0" fillId="0" borderId="10" xfId="0" applyNumberFormat="1" applyFont="1" applyFill="1" applyBorder="1" applyAlignment="1">
      <alignment horizontal="right" vertical="center"/>
    </xf>
    <xf numFmtId="0" fontId="0" fillId="0" borderId="11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0" fillId="0" borderId="18" xfId="0" applyFont="1" applyFill="1" applyBorder="1" applyAlignment="1">
      <alignment vertical="center"/>
    </xf>
    <xf numFmtId="0" fontId="0" fillId="0" borderId="19" xfId="0" applyFont="1" applyFill="1" applyBorder="1" applyAlignment="1">
      <alignment horizontal="center" vertical="center"/>
    </xf>
    <xf numFmtId="178" fontId="0" fillId="0" borderId="19" xfId="0" applyNumberFormat="1" applyFont="1" applyFill="1" applyBorder="1" applyAlignment="1">
      <alignment vertical="center"/>
    </xf>
    <xf numFmtId="178" fontId="0" fillId="0" borderId="8" xfId="0" applyNumberFormat="1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vertical="center"/>
    </xf>
    <xf numFmtId="178" fontId="8" fillId="0" borderId="8" xfId="0" applyNumberFormat="1" applyFont="1" applyBorder="1"/>
    <xf numFmtId="178" fontId="0" fillId="0" borderId="10" xfId="0" applyNumberFormat="1" applyFont="1" applyFill="1" applyBorder="1" applyAlignment="1">
      <alignment vertical="center"/>
    </xf>
    <xf numFmtId="176" fontId="0" fillId="0" borderId="16" xfId="0" applyNumberFormat="1" applyFont="1" applyFill="1" applyBorder="1" applyAlignment="1">
      <alignment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 wrapText="1"/>
    </xf>
    <xf numFmtId="177" fontId="0" fillId="0" borderId="19" xfId="0" applyNumberFormat="1" applyFont="1" applyFill="1" applyBorder="1" applyAlignment="1">
      <alignment horizontal="right" vertical="center"/>
    </xf>
    <xf numFmtId="176" fontId="0" fillId="0" borderId="19" xfId="0" applyNumberFormat="1" applyFont="1" applyFill="1" applyBorder="1" applyAlignment="1">
      <alignment vertical="center"/>
    </xf>
    <xf numFmtId="177" fontId="0" fillId="0" borderId="8" xfId="0" applyNumberFormat="1" applyFont="1" applyFill="1" applyBorder="1" applyAlignment="1">
      <alignment horizontal="right" vertical="center"/>
    </xf>
    <xf numFmtId="20" fontId="0" fillId="0" borderId="0" xfId="0" applyNumberFormat="1" applyFont="1" applyFill="1" applyAlignment="1">
      <alignment vertical="center"/>
    </xf>
    <xf numFmtId="177" fontId="0" fillId="0" borderId="9" xfId="0" applyNumberFormat="1" applyFont="1" applyFill="1" applyBorder="1" applyAlignment="1">
      <alignment horizontal="right" vertical="center"/>
    </xf>
    <xf numFmtId="177" fontId="0" fillId="0" borderId="10" xfId="0" applyNumberFormat="1" applyFont="1" applyFill="1" applyBorder="1" applyAlignment="1">
      <alignment horizontal="right" vertical="center"/>
    </xf>
    <xf numFmtId="176" fontId="0" fillId="0" borderId="10" xfId="0" applyNumberFormat="1" applyFont="1" applyFill="1" applyBorder="1" applyAlignment="1">
      <alignment vertical="center"/>
    </xf>
    <xf numFmtId="177" fontId="0" fillId="0" borderId="10" xfId="0" applyNumberFormat="1" applyFont="1" applyFill="1" applyBorder="1" applyAlignment="1">
      <alignment horizontal="center" vertical="center"/>
    </xf>
    <xf numFmtId="177" fontId="0" fillId="0" borderId="16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 wrapText="1"/>
    </xf>
    <xf numFmtId="177" fontId="0" fillId="0" borderId="0" xfId="0" applyNumberFormat="1" applyFont="1" applyFill="1" applyAlignment="1">
      <alignment vertical="center"/>
    </xf>
    <xf numFmtId="0" fontId="1" fillId="0" borderId="23" xfId="0" applyFont="1" applyFill="1" applyBorder="1" applyAlignment="1">
      <alignment horizontal="center" vertical="center"/>
    </xf>
    <xf numFmtId="177" fontId="0" fillId="0" borderId="19" xfId="0" applyNumberFormat="1" applyFont="1" applyFill="1" applyBorder="1" applyAlignment="1">
      <alignment vertical="center"/>
    </xf>
    <xf numFmtId="177" fontId="0" fillId="0" borderId="17" xfId="0" applyNumberFormat="1" applyFont="1" applyFill="1" applyBorder="1" applyAlignment="1">
      <alignment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9" xfId="0" applyNumberFormat="1" applyFont="1" applyFill="1" applyBorder="1" applyAlignment="1">
      <alignment vertical="center"/>
    </xf>
    <xf numFmtId="177" fontId="0" fillId="0" borderId="9" xfId="0" applyNumberFormat="1" applyFont="1" applyFill="1" applyBorder="1" applyAlignment="1">
      <alignment horizontal="center" vertical="center"/>
    </xf>
    <xf numFmtId="177" fontId="0" fillId="0" borderId="10" xfId="0" applyNumberFormat="1" applyFont="1" applyFill="1" applyBorder="1" applyAlignment="1">
      <alignment vertical="center"/>
    </xf>
    <xf numFmtId="177" fontId="0" fillId="0" borderId="16" xfId="0" applyNumberFormat="1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1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6" fillId="0" borderId="8" xfId="0" applyNumberFormat="1" applyFont="1" applyFill="1" applyBorder="1" applyAlignment="1">
      <alignment vertical="center"/>
    </xf>
    <xf numFmtId="0" fontId="6" fillId="0" borderId="9" xfId="0" applyNumberFormat="1" applyFont="1" applyFill="1" applyBorder="1" applyAlignment="1">
      <alignment horizontal="right" vertical="center"/>
    </xf>
    <xf numFmtId="0" fontId="0" fillId="0" borderId="8" xfId="0" applyNumberFormat="1" applyFont="1" applyFill="1" applyBorder="1" applyAlignment="1">
      <alignment vertical="center"/>
    </xf>
    <xf numFmtId="0" fontId="0" fillId="0" borderId="9" xfId="0" applyNumberFormat="1" applyFont="1" applyFill="1" applyBorder="1" applyAlignment="1">
      <alignment horizontal="right" vertical="center"/>
    </xf>
    <xf numFmtId="0" fontId="0" fillId="0" borderId="7" xfId="0" applyFill="1" applyBorder="1" applyAlignment="1">
      <alignment vertical="center"/>
    </xf>
    <xf numFmtId="0" fontId="7" fillId="0" borderId="9" xfId="0" applyNumberFormat="1" applyFont="1" applyFill="1" applyBorder="1" applyAlignment="1">
      <alignment vertical="center"/>
    </xf>
    <xf numFmtId="0" fontId="0" fillId="0" borderId="8" xfId="0" applyNumberFormat="1" applyFont="1" applyFill="1" applyBorder="1" applyAlignment="1">
      <alignment horizontal="right" vertical="center"/>
    </xf>
    <xf numFmtId="0" fontId="4" fillId="0" borderId="8" xfId="0" applyNumberFormat="1" applyFont="1" applyFill="1" applyBorder="1" applyAlignment="1">
      <alignment vertical="center"/>
    </xf>
    <xf numFmtId="0" fontId="4" fillId="0" borderId="8" xfId="0" applyNumberFormat="1" applyFont="1" applyFill="1" applyBorder="1" applyAlignment="1">
      <alignment horizontal="right" vertical="center"/>
    </xf>
    <xf numFmtId="0" fontId="4" fillId="0" borderId="9" xfId="0" applyNumberFormat="1" applyFont="1" applyFill="1" applyBorder="1" applyAlignment="1">
      <alignment horizontal="right" vertical="center"/>
    </xf>
    <xf numFmtId="0" fontId="0" fillId="0" borderId="10" xfId="0" applyNumberFormat="1" applyFont="1" applyFill="1" applyBorder="1" applyAlignment="1">
      <alignment horizontal="right" vertical="center"/>
    </xf>
    <xf numFmtId="0" fontId="0" fillId="0" borderId="10" xfId="0" applyNumberFormat="1" applyFont="1" applyFill="1" applyBorder="1" applyAlignment="1">
      <alignment vertical="center"/>
    </xf>
    <xf numFmtId="0" fontId="0" fillId="0" borderId="16" xfId="0" applyNumberFormat="1" applyFont="1" applyFill="1" applyBorder="1" applyAlignment="1">
      <alignment horizontal="right" vertical="center"/>
    </xf>
    <xf numFmtId="0" fontId="6" fillId="0" borderId="11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9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177" fontId="0" fillId="0" borderId="9" xfId="0" applyNumberFormat="1" applyFont="1" applyFill="1" applyBorder="1" applyAlignment="1" quotePrefix="1">
      <alignment horizontal="center" vertical="center"/>
    </xf>
    <xf numFmtId="177" fontId="0" fillId="0" borderId="10" xfId="0" applyNumberFormat="1" applyFont="1" applyFill="1" applyBorder="1" applyAlignment="1" quotePrefix="1">
      <alignment horizontal="center" vertical="center"/>
    </xf>
    <xf numFmtId="177" fontId="0" fillId="0" borderId="16" xfId="0" applyNumberFormat="1" applyFont="1" applyFill="1" applyBorder="1" applyAlignment="1" quotePrefix="1">
      <alignment horizontal="center" vertical="center"/>
    </xf>
    <xf numFmtId="0" fontId="0" fillId="0" borderId="8" xfId="0" applyFont="1" applyFill="1" applyBorder="1" applyAlignment="1" quotePrefix="1">
      <alignment horizontal="center" vertical="center"/>
    </xf>
    <xf numFmtId="176" fontId="0" fillId="0" borderId="9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2"/>
  <sheetViews>
    <sheetView topLeftCell="A17" workbookViewId="0">
      <selection activeCell="E50" sqref="E50"/>
    </sheetView>
  </sheetViews>
  <sheetFormatPr defaultColWidth="9" defaultRowHeight="14.25" outlineLevelCol="6"/>
  <cols>
    <col min="1" max="1" width="9.75" style="2" customWidth="1"/>
    <col min="2" max="2" width="9.375" style="2" customWidth="1"/>
    <col min="3" max="3" width="11.25" style="2" customWidth="1"/>
    <col min="4" max="4" width="9.875" style="2" customWidth="1"/>
    <col min="5" max="5" width="11.375" style="2" customWidth="1"/>
    <col min="6" max="6" width="11.5" style="2" customWidth="1"/>
    <col min="7" max="7" width="10.375" style="2" customWidth="1"/>
    <col min="8" max="16384" width="9" style="2"/>
  </cols>
  <sheetData>
    <row r="1" ht="21.75" customHeight="1" spans="1:7">
      <c r="A1" s="57" t="s">
        <v>0</v>
      </c>
      <c r="B1" s="57"/>
      <c r="C1" s="57"/>
      <c r="D1" s="57"/>
      <c r="E1" s="57"/>
      <c r="F1" s="57"/>
      <c r="G1" s="57"/>
    </row>
    <row r="2" ht="13.5" customHeight="1" spans="1:7">
      <c r="A2" s="57"/>
      <c r="B2" s="57"/>
      <c r="C2" s="57"/>
      <c r="D2" s="57"/>
      <c r="E2" s="57"/>
      <c r="F2" s="57"/>
      <c r="G2" s="57"/>
    </row>
    <row r="3" ht="26.25" customHeight="1" spans="1:7">
      <c r="A3" s="7" t="s">
        <v>1</v>
      </c>
      <c r="B3" s="42" t="s">
        <v>2</v>
      </c>
      <c r="C3" s="42" t="s">
        <v>3</v>
      </c>
      <c r="D3" s="8" t="s">
        <v>4</v>
      </c>
      <c r="E3" s="42" t="s">
        <v>5</v>
      </c>
      <c r="F3" s="8" t="s">
        <v>6</v>
      </c>
      <c r="G3" s="69" t="s">
        <v>7</v>
      </c>
    </row>
    <row r="4" ht="17.25" customHeight="1" spans="1:7">
      <c r="A4" s="47"/>
      <c r="B4" s="45"/>
      <c r="C4" s="45"/>
      <c r="D4" s="45" t="s">
        <v>8</v>
      </c>
      <c r="E4" s="45"/>
      <c r="F4" s="14" t="s">
        <v>9</v>
      </c>
      <c r="G4" s="129" t="s">
        <v>10</v>
      </c>
    </row>
    <row r="5" ht="17.25" customHeight="1" spans="1:7">
      <c r="A5" s="10"/>
      <c r="B5" s="11" t="s">
        <v>11</v>
      </c>
      <c r="C5" s="11" t="s">
        <v>12</v>
      </c>
      <c r="D5" s="11" t="s">
        <v>13</v>
      </c>
      <c r="E5" s="11" t="s">
        <v>14</v>
      </c>
      <c r="F5" s="11" t="s">
        <v>15</v>
      </c>
      <c r="G5" s="130" t="s">
        <v>16</v>
      </c>
    </row>
    <row r="6" ht="15" customHeight="1" spans="1:7">
      <c r="A6" s="47" t="s">
        <v>17</v>
      </c>
      <c r="B6" s="45">
        <v>0.4</v>
      </c>
      <c r="C6" s="45">
        <v>33</v>
      </c>
      <c r="D6" s="45">
        <v>26</v>
      </c>
      <c r="E6" s="45">
        <v>2017</v>
      </c>
      <c r="F6" s="45">
        <v>7</v>
      </c>
      <c r="G6" s="44">
        <v>37</v>
      </c>
    </row>
    <row r="7" ht="15" customHeight="1" spans="1:7">
      <c r="A7" s="47" t="s">
        <v>18</v>
      </c>
      <c r="B7" s="45">
        <v>10</v>
      </c>
      <c r="C7" s="45">
        <v>788</v>
      </c>
      <c r="D7" s="45">
        <v>27</v>
      </c>
      <c r="E7" s="45">
        <v>2100</v>
      </c>
      <c r="F7" s="45">
        <v>8</v>
      </c>
      <c r="G7" s="44">
        <v>45</v>
      </c>
    </row>
    <row r="8" ht="15" customHeight="1" spans="1:7">
      <c r="A8" s="47" t="s">
        <v>19</v>
      </c>
      <c r="B8" s="45">
        <v>18</v>
      </c>
      <c r="C8" s="45">
        <v>1358</v>
      </c>
      <c r="D8" s="45">
        <v>30</v>
      </c>
      <c r="E8" s="45">
        <v>2111</v>
      </c>
      <c r="F8" s="45">
        <v>11</v>
      </c>
      <c r="G8" s="44">
        <v>53</v>
      </c>
    </row>
    <row r="9" ht="15" customHeight="1" spans="1:7">
      <c r="A9" s="47" t="s">
        <v>20</v>
      </c>
      <c r="B9" s="45">
        <v>21</v>
      </c>
      <c r="C9" s="45">
        <v>2925</v>
      </c>
      <c r="D9" s="45">
        <v>30</v>
      </c>
      <c r="E9" s="45">
        <v>2411</v>
      </c>
      <c r="F9" s="45">
        <v>12</v>
      </c>
      <c r="G9" s="44">
        <v>43</v>
      </c>
    </row>
    <row r="10" ht="15" customHeight="1" spans="1:7">
      <c r="A10" s="47" t="s">
        <v>21</v>
      </c>
      <c r="B10" s="45">
        <v>48</v>
      </c>
      <c r="C10" s="45">
        <v>3990</v>
      </c>
      <c r="D10" s="45">
        <v>41</v>
      </c>
      <c r="E10" s="45">
        <v>3813</v>
      </c>
      <c r="F10" s="45">
        <v>51</v>
      </c>
      <c r="G10" s="44">
        <v>105</v>
      </c>
    </row>
    <row r="11" ht="15" customHeight="1" spans="1:7">
      <c r="A11" s="47" t="s">
        <v>22</v>
      </c>
      <c r="B11" s="45">
        <v>50</v>
      </c>
      <c r="C11" s="45">
        <v>4500</v>
      </c>
      <c r="D11" s="45">
        <v>74</v>
      </c>
      <c r="E11" s="45">
        <v>6173</v>
      </c>
      <c r="F11" s="45">
        <v>63</v>
      </c>
      <c r="G11" s="44">
        <v>102</v>
      </c>
    </row>
    <row r="12" ht="15" customHeight="1" spans="1:7">
      <c r="A12" s="47" t="s">
        <v>23</v>
      </c>
      <c r="B12" s="45">
        <v>58</v>
      </c>
      <c r="C12" s="45">
        <v>4612</v>
      </c>
      <c r="D12" s="45">
        <v>109</v>
      </c>
      <c r="E12" s="45">
        <v>7754</v>
      </c>
      <c r="F12" s="45">
        <v>103</v>
      </c>
      <c r="G12" s="44">
        <v>117</v>
      </c>
    </row>
    <row r="13" ht="15" customHeight="1" spans="1:7">
      <c r="A13" s="47" t="s">
        <v>24</v>
      </c>
      <c r="B13" s="45">
        <v>94</v>
      </c>
      <c r="C13" s="45">
        <v>6660</v>
      </c>
      <c r="D13" s="45">
        <v>188</v>
      </c>
      <c r="E13" s="45">
        <v>25349</v>
      </c>
      <c r="F13" s="45">
        <v>126</v>
      </c>
      <c r="G13" s="44">
        <v>154</v>
      </c>
    </row>
    <row r="14" ht="15" customHeight="1" spans="1:7">
      <c r="A14" s="47" t="s">
        <v>25</v>
      </c>
      <c r="B14" s="45">
        <v>146</v>
      </c>
      <c r="C14" s="45">
        <v>11550</v>
      </c>
      <c r="D14" s="45">
        <v>190</v>
      </c>
      <c r="E14" s="45">
        <v>28421</v>
      </c>
      <c r="F14" s="45">
        <v>160</v>
      </c>
      <c r="G14" s="44">
        <v>209</v>
      </c>
    </row>
    <row r="15" ht="15" customHeight="1" spans="1:7">
      <c r="A15" s="47" t="s">
        <v>26</v>
      </c>
      <c r="B15" s="45">
        <v>200</v>
      </c>
      <c r="C15" s="45">
        <v>12782</v>
      </c>
      <c r="D15" s="45">
        <v>327</v>
      </c>
      <c r="E15" s="45">
        <v>45700</v>
      </c>
      <c r="F15" s="45">
        <v>252</v>
      </c>
      <c r="G15" s="44">
        <v>190</v>
      </c>
    </row>
    <row r="16" ht="15" customHeight="1" spans="1:7">
      <c r="A16" s="47" t="s">
        <v>27</v>
      </c>
      <c r="B16" s="45">
        <v>312</v>
      </c>
      <c r="C16" s="45">
        <v>20142</v>
      </c>
      <c r="D16" s="45">
        <v>465</v>
      </c>
      <c r="E16" s="45">
        <v>78439</v>
      </c>
      <c r="F16" s="45">
        <v>338</v>
      </c>
      <c r="G16" s="44">
        <v>252</v>
      </c>
    </row>
    <row r="17" ht="15" customHeight="1" spans="1:7">
      <c r="A17" s="47" t="s">
        <v>28</v>
      </c>
      <c r="B17" s="45">
        <v>333</v>
      </c>
      <c r="C17" s="45">
        <v>21968</v>
      </c>
      <c r="D17" s="45">
        <v>586</v>
      </c>
      <c r="E17" s="45">
        <v>83840</v>
      </c>
      <c r="F17" s="45">
        <v>350</v>
      </c>
      <c r="G17" s="44">
        <v>304</v>
      </c>
    </row>
    <row r="18" ht="15" customHeight="1" spans="1:7">
      <c r="A18" s="47" t="s">
        <v>29</v>
      </c>
      <c r="B18" s="45">
        <v>324</v>
      </c>
      <c r="C18" s="45">
        <v>22395</v>
      </c>
      <c r="D18" s="45">
        <v>383</v>
      </c>
      <c r="E18" s="45">
        <v>63237</v>
      </c>
      <c r="F18" s="45">
        <v>280</v>
      </c>
      <c r="G18" s="44">
        <v>304</v>
      </c>
    </row>
    <row r="19" ht="15" customHeight="1" spans="1:7">
      <c r="A19" s="47" t="s">
        <v>30</v>
      </c>
      <c r="B19" s="45">
        <v>362</v>
      </c>
      <c r="C19" s="45">
        <v>23300</v>
      </c>
      <c r="D19" s="45">
        <v>211</v>
      </c>
      <c r="E19" s="45">
        <v>41925</v>
      </c>
      <c r="F19" s="45">
        <v>192</v>
      </c>
      <c r="G19" s="44">
        <v>307</v>
      </c>
    </row>
    <row r="20" ht="15" customHeight="1" spans="1:7">
      <c r="A20" s="47" t="s">
        <v>31</v>
      </c>
      <c r="B20" s="45">
        <v>386</v>
      </c>
      <c r="C20" s="45">
        <v>20496</v>
      </c>
      <c r="D20" s="45">
        <v>312</v>
      </c>
      <c r="E20" s="45">
        <v>58548</v>
      </c>
      <c r="F20" s="45">
        <v>219</v>
      </c>
      <c r="G20" s="44">
        <v>312</v>
      </c>
    </row>
    <row r="21" ht="15" customHeight="1" spans="1:7">
      <c r="A21" s="47" t="s">
        <v>32</v>
      </c>
      <c r="B21" s="45">
        <v>420</v>
      </c>
      <c r="C21" s="45">
        <v>23427</v>
      </c>
      <c r="D21" s="45">
        <v>380</v>
      </c>
      <c r="E21" s="45">
        <v>63905</v>
      </c>
      <c r="F21" s="45">
        <v>227</v>
      </c>
      <c r="G21" s="44">
        <v>328</v>
      </c>
    </row>
    <row r="22" ht="15" customHeight="1" spans="1:7">
      <c r="A22" s="47" t="s">
        <v>33</v>
      </c>
      <c r="B22" s="45">
        <v>404</v>
      </c>
      <c r="C22" s="45">
        <v>22817</v>
      </c>
      <c r="D22" s="45">
        <v>325</v>
      </c>
      <c r="E22" s="45">
        <v>77381</v>
      </c>
      <c r="F22" s="45">
        <v>311</v>
      </c>
      <c r="G22" s="44">
        <v>345</v>
      </c>
    </row>
    <row r="23" ht="15" customHeight="1" spans="1:7">
      <c r="A23" s="47" t="s">
        <v>34</v>
      </c>
      <c r="B23" s="45">
        <v>377</v>
      </c>
      <c r="C23" s="45">
        <v>19641</v>
      </c>
      <c r="D23" s="45">
        <v>338</v>
      </c>
      <c r="E23" s="45">
        <v>67416</v>
      </c>
      <c r="F23" s="45">
        <v>360</v>
      </c>
      <c r="G23" s="44">
        <v>342</v>
      </c>
    </row>
    <row r="24" ht="15" customHeight="1" spans="1:7">
      <c r="A24" s="47" t="s">
        <v>35</v>
      </c>
      <c r="B24" s="45">
        <v>342</v>
      </c>
      <c r="C24" s="45">
        <v>17367</v>
      </c>
      <c r="D24" s="45">
        <v>364</v>
      </c>
      <c r="E24" s="45">
        <v>75302</v>
      </c>
      <c r="F24" s="45">
        <v>300</v>
      </c>
      <c r="G24" s="44">
        <v>290</v>
      </c>
    </row>
    <row r="25" ht="15" customHeight="1" spans="1:7">
      <c r="A25" s="47" t="s">
        <v>36</v>
      </c>
      <c r="B25" s="45">
        <v>263</v>
      </c>
      <c r="C25" s="45">
        <v>15241</v>
      </c>
      <c r="D25" s="45">
        <v>252</v>
      </c>
      <c r="E25" s="45">
        <v>54911</v>
      </c>
      <c r="F25" s="45">
        <v>217</v>
      </c>
      <c r="G25" s="44">
        <v>265</v>
      </c>
    </row>
    <row r="26" ht="15" customHeight="1" spans="1:7">
      <c r="A26" s="47" t="s">
        <v>37</v>
      </c>
      <c r="B26" s="45">
        <v>381</v>
      </c>
      <c r="C26" s="45">
        <v>24122</v>
      </c>
      <c r="D26" s="45">
        <v>427</v>
      </c>
      <c r="E26" s="45">
        <v>93073</v>
      </c>
      <c r="F26" s="45">
        <v>334</v>
      </c>
      <c r="G26" s="44">
        <v>296</v>
      </c>
    </row>
    <row r="27" ht="15" customHeight="1" spans="1:7">
      <c r="A27" s="47" t="s">
        <v>38</v>
      </c>
      <c r="B27" s="45">
        <v>326</v>
      </c>
      <c r="C27" s="45">
        <v>23867</v>
      </c>
      <c r="D27" s="45">
        <v>589</v>
      </c>
      <c r="E27" s="45">
        <v>110452</v>
      </c>
      <c r="F27" s="45">
        <v>439</v>
      </c>
      <c r="G27" s="44">
        <v>316</v>
      </c>
    </row>
    <row r="28" ht="15" customHeight="1" spans="1:7">
      <c r="A28" s="47" t="s">
        <v>39</v>
      </c>
      <c r="B28" s="45">
        <v>387</v>
      </c>
      <c r="C28" s="45">
        <v>27779</v>
      </c>
      <c r="D28" s="45">
        <v>637</v>
      </c>
      <c r="E28" s="45">
        <v>129782</v>
      </c>
      <c r="F28" s="45">
        <v>545</v>
      </c>
      <c r="G28" s="44">
        <v>344</v>
      </c>
    </row>
    <row r="29" ht="15" customHeight="1" spans="1:7">
      <c r="A29" s="47" t="s">
        <v>40</v>
      </c>
      <c r="B29" s="45">
        <v>422</v>
      </c>
      <c r="C29" s="45">
        <v>32184</v>
      </c>
      <c r="D29" s="45">
        <v>641</v>
      </c>
      <c r="E29" s="45">
        <v>130906</v>
      </c>
      <c r="F29" s="45">
        <v>583</v>
      </c>
      <c r="G29" s="44">
        <v>387</v>
      </c>
    </row>
    <row r="30" ht="15" customHeight="1" spans="1:7">
      <c r="A30" s="47" t="s">
        <v>41</v>
      </c>
      <c r="B30" s="45">
        <v>475</v>
      </c>
      <c r="C30" s="45">
        <v>33196</v>
      </c>
      <c r="D30" s="45">
        <v>654</v>
      </c>
      <c r="E30" s="45">
        <v>141116</v>
      </c>
      <c r="F30" s="45">
        <v>676</v>
      </c>
      <c r="G30" s="44">
        <v>429</v>
      </c>
    </row>
    <row r="31" ht="15" customHeight="1" spans="1:7">
      <c r="A31" s="47" t="s">
        <v>42</v>
      </c>
      <c r="B31" s="45">
        <v>506</v>
      </c>
      <c r="C31" s="45">
        <v>34645</v>
      </c>
      <c r="D31" s="45">
        <v>679</v>
      </c>
      <c r="E31" s="45">
        <v>156047</v>
      </c>
      <c r="F31" s="45">
        <v>767</v>
      </c>
      <c r="G31" s="44">
        <v>441</v>
      </c>
    </row>
    <row r="32" ht="15" customHeight="1" spans="1:7">
      <c r="A32" s="47" t="s">
        <v>43</v>
      </c>
      <c r="B32" s="45">
        <v>525</v>
      </c>
      <c r="C32" s="45">
        <v>35086</v>
      </c>
      <c r="D32" s="45">
        <v>811</v>
      </c>
      <c r="E32" s="45">
        <v>180151</v>
      </c>
      <c r="F32" s="45">
        <v>901</v>
      </c>
      <c r="G32" s="44">
        <v>488</v>
      </c>
    </row>
    <row r="33" ht="15" customHeight="1" spans="1:7">
      <c r="A33" s="47" t="s">
        <v>44</v>
      </c>
      <c r="B33" s="45">
        <v>594</v>
      </c>
      <c r="C33" s="45">
        <v>38598</v>
      </c>
      <c r="D33" s="45">
        <v>839</v>
      </c>
      <c r="E33" s="45">
        <v>189617</v>
      </c>
      <c r="F33" s="45">
        <v>871</v>
      </c>
      <c r="G33" s="44">
        <v>481</v>
      </c>
    </row>
    <row r="34" ht="15" customHeight="1" spans="1:7">
      <c r="A34" s="47" t="s">
        <v>45</v>
      </c>
      <c r="B34" s="45">
        <v>652</v>
      </c>
      <c r="C34" s="45">
        <v>43287</v>
      </c>
      <c r="D34" s="45">
        <v>925</v>
      </c>
      <c r="E34" s="45">
        <v>198836</v>
      </c>
      <c r="F34" s="45">
        <v>1017</v>
      </c>
      <c r="G34" s="44">
        <v>520</v>
      </c>
    </row>
    <row r="35" ht="15" customHeight="1" spans="1:7">
      <c r="A35" s="47" t="s">
        <v>46</v>
      </c>
      <c r="B35" s="45">
        <v>692</v>
      </c>
      <c r="C35" s="45">
        <v>45080</v>
      </c>
      <c r="D35" s="45">
        <v>1124</v>
      </c>
      <c r="E35" s="45">
        <v>203469</v>
      </c>
      <c r="F35" s="45">
        <v>1109</v>
      </c>
      <c r="G35" s="44">
        <v>414</v>
      </c>
    </row>
    <row r="36" ht="15" customHeight="1" spans="1:7">
      <c r="A36" s="47" t="s">
        <v>47</v>
      </c>
      <c r="B36" s="109">
        <v>1152</v>
      </c>
      <c r="C36" s="109">
        <v>60181</v>
      </c>
      <c r="D36" s="109">
        <v>1207</v>
      </c>
      <c r="E36" s="109">
        <v>209135</v>
      </c>
      <c r="F36" s="109">
        <v>1237</v>
      </c>
      <c r="G36" s="131">
        <v>455</v>
      </c>
    </row>
    <row r="37" ht="15" customHeight="1" spans="1:7">
      <c r="A37" s="47" t="s">
        <v>48</v>
      </c>
      <c r="B37" s="109">
        <v>1450</v>
      </c>
      <c r="C37" s="109">
        <v>75748</v>
      </c>
      <c r="D37" s="109">
        <v>1907</v>
      </c>
      <c r="E37" s="109">
        <v>218848</v>
      </c>
      <c r="F37" s="109">
        <v>1220</v>
      </c>
      <c r="G37" s="131">
        <v>524</v>
      </c>
    </row>
    <row r="38" ht="15" customHeight="1" spans="1:7">
      <c r="A38" s="47" t="s">
        <v>49</v>
      </c>
      <c r="B38" s="109">
        <v>1914</v>
      </c>
      <c r="C38" s="109">
        <v>99528</v>
      </c>
      <c r="D38" s="109">
        <v>2103</v>
      </c>
      <c r="E38" s="109">
        <v>219330</v>
      </c>
      <c r="F38" s="109">
        <v>1210</v>
      </c>
      <c r="G38" s="131">
        <v>643</v>
      </c>
    </row>
    <row r="39" ht="15" customHeight="1" spans="1:7">
      <c r="A39" s="47" t="s">
        <v>50</v>
      </c>
      <c r="B39" s="109">
        <v>2815</v>
      </c>
      <c r="C39" s="109">
        <v>168900</v>
      </c>
      <c r="D39" s="109">
        <v>2568</v>
      </c>
      <c r="E39" s="109">
        <v>22176</v>
      </c>
      <c r="F39" s="109">
        <v>1259</v>
      </c>
      <c r="G39" s="131">
        <v>666</v>
      </c>
    </row>
    <row r="40" ht="15" customHeight="1" spans="1:7">
      <c r="A40" s="47" t="s">
        <v>51</v>
      </c>
      <c r="B40" s="109">
        <v>3227</v>
      </c>
      <c r="C40" s="109">
        <v>193620</v>
      </c>
      <c r="D40" s="109">
        <v>2862</v>
      </c>
      <c r="E40" s="109">
        <v>229754</v>
      </c>
      <c r="F40" s="109">
        <v>1276</v>
      </c>
      <c r="G40" s="131">
        <v>698</v>
      </c>
    </row>
    <row r="41" ht="15" customHeight="1" spans="1:7">
      <c r="A41" s="47" t="s">
        <v>52</v>
      </c>
      <c r="B41" s="109">
        <v>3691</v>
      </c>
      <c r="C41" s="109">
        <v>221460</v>
      </c>
      <c r="D41" s="109">
        <v>3241</v>
      </c>
      <c r="E41" s="109">
        <v>237147</v>
      </c>
      <c r="F41" s="109">
        <v>1345</v>
      </c>
      <c r="G41" s="131">
        <v>747</v>
      </c>
    </row>
    <row r="42" ht="15" customHeight="1" spans="1:7">
      <c r="A42" s="10" t="s">
        <v>53</v>
      </c>
      <c r="B42" s="132">
        <v>4227</v>
      </c>
      <c r="C42" s="132">
        <v>241813</v>
      </c>
      <c r="D42" s="132">
        <v>3798</v>
      </c>
      <c r="E42" s="132">
        <v>256202</v>
      </c>
      <c r="F42" s="132">
        <v>1413</v>
      </c>
      <c r="G42" s="133">
        <v>963</v>
      </c>
    </row>
  </sheetData>
  <mergeCells count="2">
    <mergeCell ref="A1:G1"/>
    <mergeCell ref="A3:A5"/>
  </mergeCells>
  <pageMargins left="0.75" right="0.75" top="1" bottom="1" header="0.5" footer="0.5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8"/>
  <sheetViews>
    <sheetView tabSelected="1" topLeftCell="A37" workbookViewId="0">
      <selection activeCell="A46" sqref="A46:G46"/>
    </sheetView>
  </sheetViews>
  <sheetFormatPr defaultColWidth="9" defaultRowHeight="14.25"/>
  <cols>
    <col min="1" max="1" width="11.25" style="97" customWidth="1"/>
    <col min="2" max="2" width="9" style="97"/>
    <col min="3" max="3" width="11.625" style="97" customWidth="1"/>
    <col min="4" max="4" width="8.625" style="97" customWidth="1"/>
    <col min="5" max="6" width="12.125" style="97" customWidth="1"/>
    <col min="7" max="7" width="12" style="97" customWidth="1"/>
    <col min="8" max="8" width="9" style="97"/>
    <col min="9" max="9" width="9.125" style="97" customWidth="1"/>
    <col min="10" max="16384" width="9" style="97"/>
  </cols>
  <sheetData>
    <row r="1" ht="46.5" customHeight="1" spans="1:7">
      <c r="A1" s="98" t="s">
        <v>54</v>
      </c>
      <c r="B1" s="98"/>
      <c r="C1" s="98"/>
      <c r="D1" s="98"/>
      <c r="E1" s="98"/>
      <c r="F1" s="98"/>
      <c r="G1" s="98"/>
    </row>
    <row r="2" ht="21" customHeight="1" spans="1:7">
      <c r="A2" s="99" t="s">
        <v>55</v>
      </c>
      <c r="B2" s="100" t="s">
        <v>56</v>
      </c>
      <c r="C2" s="100" t="s">
        <v>3</v>
      </c>
      <c r="D2" s="100" t="s">
        <v>4</v>
      </c>
      <c r="E2" s="100" t="s">
        <v>5</v>
      </c>
      <c r="F2" s="100" t="s">
        <v>6</v>
      </c>
      <c r="G2" s="101" t="s">
        <v>57</v>
      </c>
    </row>
    <row r="3" spans="1:7">
      <c r="A3" s="102"/>
      <c r="B3" s="103"/>
      <c r="C3" s="103"/>
      <c r="D3" s="103"/>
      <c r="E3" s="103"/>
      <c r="F3" s="103" t="s">
        <v>9</v>
      </c>
      <c r="G3" s="104" t="s">
        <v>10</v>
      </c>
    </row>
    <row r="4" ht="18.75" customHeight="1" spans="1:7">
      <c r="A4" s="105"/>
      <c r="B4" s="106" t="s">
        <v>58</v>
      </c>
      <c r="C4" s="106" t="s">
        <v>12</v>
      </c>
      <c r="D4" s="106" t="s">
        <v>15</v>
      </c>
      <c r="E4" s="106" t="s">
        <v>12</v>
      </c>
      <c r="F4" s="106" t="s">
        <v>15</v>
      </c>
      <c r="G4" s="107" t="s">
        <v>16</v>
      </c>
    </row>
    <row r="5" ht="15.75" customHeight="1" spans="1:7">
      <c r="A5" s="108" t="s">
        <v>59</v>
      </c>
      <c r="B5" s="109">
        <v>4671</v>
      </c>
      <c r="C5" s="109">
        <v>282921</v>
      </c>
      <c r="D5" s="109">
        <v>4555</v>
      </c>
      <c r="E5" s="109">
        <v>306674</v>
      </c>
      <c r="F5" s="109">
        <v>1478</v>
      </c>
      <c r="G5" s="110">
        <v>1110</v>
      </c>
    </row>
    <row r="6" ht="15.75" customHeight="1" spans="1:7">
      <c r="A6" s="108" t="s">
        <v>60</v>
      </c>
      <c r="B6" s="109">
        <v>5328</v>
      </c>
      <c r="C6" s="109">
        <v>307862</v>
      </c>
      <c r="D6" s="109">
        <v>4831</v>
      </c>
      <c r="E6" s="109">
        <v>340420</v>
      </c>
      <c r="F6" s="109">
        <v>1628</v>
      </c>
      <c r="G6" s="110">
        <v>1443</v>
      </c>
    </row>
    <row r="7" ht="15.75" customHeight="1" spans="1:7">
      <c r="A7" s="108" t="s">
        <v>61</v>
      </c>
      <c r="B7" s="109">
        <v>5526</v>
      </c>
      <c r="C7" s="109">
        <v>329796</v>
      </c>
      <c r="D7" s="109">
        <v>5763</v>
      </c>
      <c r="E7" s="109">
        <v>389682</v>
      </c>
      <c r="F7" s="109">
        <v>1802</v>
      </c>
      <c r="G7" s="110">
        <v>2241</v>
      </c>
    </row>
    <row r="8" ht="15.75" customHeight="1" spans="1:7">
      <c r="A8" s="108" t="s">
        <v>62</v>
      </c>
      <c r="B8" s="109">
        <v>5815</v>
      </c>
      <c r="C8" s="109">
        <v>332023</v>
      </c>
      <c r="D8" s="109">
        <v>5997</v>
      </c>
      <c r="E8" s="109">
        <v>407447</v>
      </c>
      <c r="F8" s="109">
        <v>1821</v>
      </c>
      <c r="G8" s="110">
        <v>2959</v>
      </c>
    </row>
    <row r="9" ht="15.75" customHeight="1" spans="1:7">
      <c r="A9" s="108" t="s">
        <v>63</v>
      </c>
      <c r="B9" s="109">
        <v>5790</v>
      </c>
      <c r="C9" s="109">
        <v>325960</v>
      </c>
      <c r="D9" s="109">
        <v>5914</v>
      </c>
      <c r="E9" s="109">
        <v>376863</v>
      </c>
      <c r="F9" s="109">
        <v>1781</v>
      </c>
      <c r="G9" s="110">
        <v>4041</v>
      </c>
    </row>
    <row r="10" ht="15.75" customHeight="1" spans="1:7">
      <c r="A10" s="108" t="s">
        <v>64</v>
      </c>
      <c r="B10" s="109">
        <v>6365</v>
      </c>
      <c r="C10" s="109">
        <v>380045</v>
      </c>
      <c r="D10" s="109">
        <v>6449</v>
      </c>
      <c r="E10" s="109">
        <v>416518</v>
      </c>
      <c r="F10" s="109">
        <v>1899</v>
      </c>
      <c r="G10" s="110">
        <v>9637</v>
      </c>
    </row>
    <row r="11" ht="15.75" customHeight="1" spans="1:7">
      <c r="A11" s="108" t="s">
        <v>65</v>
      </c>
      <c r="B11" s="109">
        <v>7803</v>
      </c>
      <c r="C11" s="109">
        <v>442245</v>
      </c>
      <c r="D11" s="109">
        <v>8201</v>
      </c>
      <c r="E11" s="109">
        <v>672166</v>
      </c>
      <c r="F11" s="109">
        <v>1911</v>
      </c>
      <c r="G11" s="110">
        <v>14729</v>
      </c>
    </row>
    <row r="12" ht="15.75" customHeight="1" spans="1:7">
      <c r="A12" s="108" t="s">
        <v>66</v>
      </c>
      <c r="B12" s="109">
        <v>8496</v>
      </c>
      <c r="C12" s="109">
        <v>490635</v>
      </c>
      <c r="D12" s="109">
        <v>9189</v>
      </c>
      <c r="E12" s="109">
        <v>516498</v>
      </c>
      <c r="F12" s="109">
        <v>2302</v>
      </c>
      <c r="G12" s="110">
        <v>29560</v>
      </c>
    </row>
    <row r="13" ht="15.75" customHeight="1" spans="1:7">
      <c r="A13" s="108" t="s">
        <v>67</v>
      </c>
      <c r="B13" s="109">
        <v>8329</v>
      </c>
      <c r="C13" s="109">
        <v>498539</v>
      </c>
      <c r="D13" s="109">
        <v>7622</v>
      </c>
      <c r="E13" s="109">
        <v>594951</v>
      </c>
      <c r="F13" s="109">
        <v>2490</v>
      </c>
      <c r="G13" s="110">
        <v>49477</v>
      </c>
    </row>
    <row r="14" ht="15.75" customHeight="1" spans="1:7">
      <c r="A14" s="108" t="s">
        <v>68</v>
      </c>
      <c r="B14" s="109">
        <v>9206</v>
      </c>
      <c r="C14" s="109">
        <v>554512</v>
      </c>
      <c r="D14" s="109">
        <v>8729</v>
      </c>
      <c r="E14" s="109">
        <v>495859</v>
      </c>
      <c r="F14" s="109">
        <v>2271</v>
      </c>
      <c r="G14" s="110">
        <v>64093</v>
      </c>
    </row>
    <row r="15" ht="15.75" customHeight="1" spans="1:7">
      <c r="A15" s="108" t="s">
        <v>69</v>
      </c>
      <c r="B15" s="109">
        <v>7595</v>
      </c>
      <c r="C15" s="109">
        <v>515986</v>
      </c>
      <c r="D15" s="109">
        <v>7276</v>
      </c>
      <c r="E15" s="109">
        <v>405425</v>
      </c>
      <c r="F15" s="109">
        <v>2076</v>
      </c>
      <c r="G15" s="110">
        <v>88872</v>
      </c>
    </row>
    <row r="16" ht="15.75" customHeight="1" spans="1:7">
      <c r="A16" s="108" t="s">
        <v>70</v>
      </c>
      <c r="B16" s="109">
        <v>6329</v>
      </c>
      <c r="C16" s="109">
        <v>466782</v>
      </c>
      <c r="D16" s="109">
        <v>6787</v>
      </c>
      <c r="E16" s="109">
        <v>686476</v>
      </c>
      <c r="F16" s="109">
        <v>2405</v>
      </c>
      <c r="G16" s="110">
        <v>107167</v>
      </c>
    </row>
    <row r="17" ht="15.75" customHeight="1" spans="1:13">
      <c r="A17" s="108" t="s">
        <v>71</v>
      </c>
      <c r="B17" s="109">
        <v>6297</v>
      </c>
      <c r="C17" s="109">
        <v>461290</v>
      </c>
      <c r="D17" s="109">
        <v>5750</v>
      </c>
      <c r="E17" s="109">
        <v>640705</v>
      </c>
      <c r="F17" s="109">
        <v>2256</v>
      </c>
      <c r="G17" s="110">
        <v>129405</v>
      </c>
    </row>
    <row r="18" ht="15.75" customHeight="1" spans="1:13">
      <c r="A18" s="108" t="s">
        <v>72</v>
      </c>
      <c r="B18" s="109">
        <v>5967</v>
      </c>
      <c r="C18" s="109">
        <v>534396</v>
      </c>
      <c r="D18" s="109">
        <v>5247</v>
      </c>
      <c r="E18" s="109">
        <v>617068</v>
      </c>
      <c r="F18" s="109">
        <v>2265</v>
      </c>
      <c r="G18" s="110">
        <v>150767</v>
      </c>
    </row>
    <row r="19" ht="15.75" customHeight="1" spans="1:13">
      <c r="A19" s="108" t="s">
        <v>73</v>
      </c>
      <c r="B19" s="109">
        <v>5861</v>
      </c>
      <c r="C19" s="109">
        <v>568084</v>
      </c>
      <c r="D19" s="109">
        <v>5694</v>
      </c>
      <c r="E19" s="109">
        <v>660722</v>
      </c>
      <c r="F19" s="109">
        <v>2689</v>
      </c>
      <c r="G19" s="110">
        <v>194054</v>
      </c>
    </row>
    <row r="20" ht="15.75" customHeight="1" spans="1:13">
      <c r="A20" s="108" t="s">
        <v>74</v>
      </c>
      <c r="B20" s="109">
        <v>5992</v>
      </c>
      <c r="C20" s="109">
        <v>625450</v>
      </c>
      <c r="D20" s="109">
        <v>6219</v>
      </c>
      <c r="E20" s="109">
        <v>764201</v>
      </c>
      <c r="F20" s="109">
        <v>2848</v>
      </c>
      <c r="G20" s="110">
        <v>227158</v>
      </c>
    </row>
    <row r="21" ht="15.75" customHeight="1" spans="1:13">
      <c r="A21" s="108" t="s">
        <v>75</v>
      </c>
      <c r="B21" s="109">
        <v>6148</v>
      </c>
      <c r="C21" s="109">
        <v>599735</v>
      </c>
      <c r="D21" s="109">
        <v>6111</v>
      </c>
      <c r="E21" s="109">
        <v>805747</v>
      </c>
      <c r="F21" s="109">
        <v>3586</v>
      </c>
      <c r="G21" s="110">
        <v>219208</v>
      </c>
    </row>
    <row r="22" ht="15.75" customHeight="1" spans="1:13">
      <c r="A22" s="108" t="s">
        <v>76</v>
      </c>
      <c r="B22" s="109">
        <v>5790</v>
      </c>
      <c r="C22" s="109">
        <v>540456</v>
      </c>
      <c r="D22" s="109">
        <v>6186</v>
      </c>
      <c r="E22" s="109">
        <v>764830</v>
      </c>
      <c r="F22" s="109">
        <v>3985</v>
      </c>
      <c r="G22" s="110">
        <v>271848</v>
      </c>
    </row>
    <row r="23" ht="15.75" customHeight="1" spans="1:13">
      <c r="A23" s="108" t="s">
        <v>77</v>
      </c>
      <c r="B23" s="109">
        <v>6574</v>
      </c>
      <c r="C23" s="109">
        <v>629087</v>
      </c>
      <c r="D23" s="109">
        <v>7235</v>
      </c>
      <c r="E23" s="109">
        <v>918383</v>
      </c>
      <c r="F23" s="109">
        <v>5096</v>
      </c>
      <c r="G23" s="110">
        <v>399241</v>
      </c>
    </row>
    <row r="24" ht="15.75" customHeight="1" spans="1:13">
      <c r="A24" s="108" t="s">
        <v>78</v>
      </c>
      <c r="B24" s="109">
        <v>6700</v>
      </c>
      <c r="C24" s="109">
        <v>679515</v>
      </c>
      <c r="D24" s="109">
        <v>8354</v>
      </c>
      <c r="E24" s="109">
        <v>1107368</v>
      </c>
      <c r="F24" s="109">
        <v>6620</v>
      </c>
      <c r="G24" s="110">
        <v>477070</v>
      </c>
    </row>
    <row r="25" ht="15.75" customHeight="1" spans="1:13">
      <c r="A25" s="108" t="s">
        <v>79</v>
      </c>
      <c r="B25" s="109">
        <v>6922</v>
      </c>
      <c r="C25" s="109">
        <v>720415</v>
      </c>
      <c r="D25" s="109">
        <v>8850</v>
      </c>
      <c r="E25" s="109">
        <v>1277624</v>
      </c>
      <c r="F25" s="109">
        <v>8173</v>
      </c>
      <c r="G25" s="110">
        <v>618808</v>
      </c>
    </row>
    <row r="26" ht="15.75" customHeight="1" spans="1:13">
      <c r="A26" s="108" t="s">
        <v>80</v>
      </c>
      <c r="B26" s="109">
        <v>7158</v>
      </c>
      <c r="C26" s="109">
        <v>764272</v>
      </c>
      <c r="D26" s="109">
        <v>10418</v>
      </c>
      <c r="E26" s="109">
        <v>1462893</v>
      </c>
      <c r="F26" s="109">
        <v>9165</v>
      </c>
      <c r="G26" s="110">
        <v>1097850</v>
      </c>
    </row>
    <row r="27" ht="15.75" customHeight="1" spans="1:13">
      <c r="A27" s="108" t="s">
        <v>81</v>
      </c>
      <c r="B27" s="109">
        <v>11452</v>
      </c>
      <c r="C27" s="109">
        <v>708867</v>
      </c>
      <c r="D27" s="109">
        <v>8845</v>
      </c>
      <c r="E27" s="109">
        <v>1884787</v>
      </c>
      <c r="F27" s="109">
        <v>10404</v>
      </c>
      <c r="G27" s="110">
        <v>1087711</v>
      </c>
    </row>
    <row r="28" ht="15.75" customHeight="1" spans="1:13">
      <c r="A28" s="108" t="s">
        <v>82</v>
      </c>
      <c r="B28" s="109">
        <v>12234</v>
      </c>
      <c r="C28" s="109">
        <v>807804</v>
      </c>
      <c r="D28" s="109">
        <v>9211</v>
      </c>
      <c r="E28" s="109">
        <v>2007118</v>
      </c>
      <c r="F28" s="109">
        <v>11838</v>
      </c>
      <c r="G28" s="110">
        <v>893776</v>
      </c>
      <c r="H28" s="111"/>
    </row>
    <row r="29" ht="15.75" customHeight="1" spans="1:13">
      <c r="A29" s="108" t="s">
        <v>83</v>
      </c>
      <c r="B29" s="109">
        <v>12972</v>
      </c>
      <c r="C29" s="109">
        <v>923301</v>
      </c>
      <c r="D29" s="109">
        <v>11070</v>
      </c>
      <c r="E29" s="109">
        <v>2543976</v>
      </c>
      <c r="F29" s="109">
        <v>13638</v>
      </c>
      <c r="G29" s="110">
        <v>510674</v>
      </c>
      <c r="H29" s="111"/>
    </row>
    <row r="30" ht="15.75" customHeight="1" spans="1:13">
      <c r="A30" s="108" t="s">
        <v>84</v>
      </c>
      <c r="B30" s="112">
        <v>14121</v>
      </c>
      <c r="C30" s="112">
        <v>1041700</v>
      </c>
      <c r="D30" s="112">
        <v>13403</v>
      </c>
      <c r="E30" s="112">
        <v>3755471</v>
      </c>
      <c r="F30" s="112">
        <v>15539</v>
      </c>
      <c r="G30" s="113">
        <v>595957</v>
      </c>
      <c r="H30" s="111"/>
    </row>
    <row r="31" ht="15.75" customHeight="1" spans="1:13">
      <c r="A31" s="108" t="s">
        <v>85</v>
      </c>
      <c r="B31" s="112">
        <v>14952</v>
      </c>
      <c r="C31" s="112">
        <v>1137327</v>
      </c>
      <c r="D31" s="112">
        <v>14130</v>
      </c>
      <c r="E31" s="112">
        <v>3729506</v>
      </c>
      <c r="F31" s="112">
        <v>17092</v>
      </c>
      <c r="G31" s="113">
        <v>687167</v>
      </c>
      <c r="H31" s="111"/>
    </row>
    <row r="32" s="2" customFormat="1" ht="15.75" customHeight="1" spans="1:13">
      <c r="A32" s="13" t="s">
        <v>86</v>
      </c>
      <c r="B32" s="114">
        <v>6741</v>
      </c>
      <c r="C32" s="114">
        <v>738545</v>
      </c>
      <c r="D32" s="114">
        <v>17071</v>
      </c>
      <c r="E32" s="114">
        <v>3874604</v>
      </c>
      <c r="F32" s="114">
        <v>18006</v>
      </c>
      <c r="G32" s="115">
        <v>882584</v>
      </c>
      <c r="H32" s="1"/>
      <c r="J32" s="1"/>
      <c r="K32" s="1"/>
      <c r="L32" s="1"/>
      <c r="M32" s="1"/>
    </row>
    <row r="33" s="2" customFormat="1" ht="15.75" customHeight="1" spans="1:13">
      <c r="A33" s="13" t="s">
        <v>87</v>
      </c>
      <c r="B33" s="114">
        <v>7977</v>
      </c>
      <c r="C33" s="114">
        <v>873449</v>
      </c>
      <c r="D33" s="114">
        <v>18690</v>
      </c>
      <c r="E33" s="114">
        <v>4691172</v>
      </c>
      <c r="F33" s="114">
        <v>20238</v>
      </c>
      <c r="G33" s="115">
        <v>990273</v>
      </c>
      <c r="H33" s="1"/>
      <c r="J33" s="1"/>
      <c r="K33" s="1"/>
      <c r="L33" s="1"/>
      <c r="M33" s="1"/>
    </row>
    <row r="34" s="2" customFormat="1" ht="15.75" customHeight="1" spans="1:13">
      <c r="A34" s="13" t="s">
        <v>88</v>
      </c>
      <c r="B34" s="114">
        <v>8224</v>
      </c>
      <c r="C34" s="114">
        <v>867420</v>
      </c>
      <c r="D34" s="114">
        <v>20864</v>
      </c>
      <c r="E34" s="114">
        <v>4873742</v>
      </c>
      <c r="F34" s="114">
        <v>22036</v>
      </c>
      <c r="G34" s="115">
        <v>1227165</v>
      </c>
      <c r="H34" s="1"/>
      <c r="J34" s="1"/>
      <c r="K34" s="1"/>
      <c r="L34" s="1"/>
      <c r="M34" s="1"/>
    </row>
    <row r="35" s="2" customFormat="1" ht="15.75" customHeight="1" spans="1:13">
      <c r="A35" s="13" t="s">
        <v>89</v>
      </c>
      <c r="B35" s="114">
        <v>8992</v>
      </c>
      <c r="C35" s="114">
        <v>931397</v>
      </c>
      <c r="D35" s="114">
        <v>20096</v>
      </c>
      <c r="E35" s="114">
        <v>5266920</v>
      </c>
      <c r="F35" s="114">
        <v>25612</v>
      </c>
      <c r="G35" s="115">
        <v>900993</v>
      </c>
      <c r="H35" s="1"/>
      <c r="J35" s="1"/>
      <c r="K35" s="1"/>
      <c r="L35" s="1"/>
      <c r="M35" s="1"/>
    </row>
    <row r="36" s="2" customFormat="1" ht="15.75" customHeight="1" spans="1:13">
      <c r="A36" s="13" t="s">
        <v>90</v>
      </c>
      <c r="B36" s="114">
        <v>9858</v>
      </c>
      <c r="C36" s="114">
        <v>1055314</v>
      </c>
      <c r="D36" s="114">
        <v>21685</v>
      </c>
      <c r="E36" s="114">
        <v>5856329</v>
      </c>
      <c r="F36" s="114">
        <v>28209</v>
      </c>
      <c r="G36" s="115">
        <v>1460518</v>
      </c>
      <c r="H36" s="1"/>
      <c r="J36" s="1"/>
      <c r="K36" s="1"/>
      <c r="L36" s="1"/>
      <c r="M36" s="1"/>
    </row>
    <row r="37" s="2" customFormat="1" ht="15.75" customHeight="1" spans="1:13">
      <c r="A37" s="116" t="s">
        <v>91</v>
      </c>
      <c r="B37" s="114">
        <v>9821</v>
      </c>
      <c r="C37" s="114">
        <v>1038032</v>
      </c>
      <c r="D37" s="114">
        <v>23255</v>
      </c>
      <c r="E37" s="114">
        <v>6481657</v>
      </c>
      <c r="F37" s="114">
        <v>30185</v>
      </c>
      <c r="G37" s="115">
        <v>2906740</v>
      </c>
      <c r="H37" s="1"/>
      <c r="J37" s="1"/>
      <c r="K37" s="1"/>
      <c r="L37" s="1"/>
      <c r="M37" s="1"/>
    </row>
    <row r="38" s="2" customFormat="1" ht="15.75" customHeight="1" spans="1:13">
      <c r="A38" s="13" t="s">
        <v>92</v>
      </c>
      <c r="B38" s="114">
        <v>10310</v>
      </c>
      <c r="C38" s="114">
        <v>1530784</v>
      </c>
      <c r="D38" s="114">
        <v>25534</v>
      </c>
      <c r="E38" s="114">
        <v>5374773</v>
      </c>
      <c r="F38" s="114">
        <v>21570</v>
      </c>
      <c r="G38" s="115">
        <v>4654734</v>
      </c>
      <c r="H38" s="1"/>
      <c r="J38" s="1"/>
      <c r="K38" s="1"/>
      <c r="L38" s="1"/>
      <c r="M38" s="1"/>
    </row>
    <row r="39" s="2" customFormat="1" ht="15.75" customHeight="1" spans="1:13">
      <c r="A39" s="13" t="s">
        <v>93</v>
      </c>
      <c r="B39" s="114">
        <v>4392</v>
      </c>
      <c r="C39" s="114">
        <v>755013</v>
      </c>
      <c r="D39" s="114">
        <v>23318</v>
      </c>
      <c r="E39" s="114">
        <v>4794888</v>
      </c>
      <c r="F39" s="114">
        <v>23391</v>
      </c>
      <c r="G39" s="115">
        <v>663574</v>
      </c>
      <c r="H39" s="1"/>
      <c r="J39" s="1"/>
      <c r="K39" s="1"/>
      <c r="L39" s="1"/>
      <c r="M39" s="1"/>
    </row>
    <row r="40" s="2" customFormat="1" ht="15.75" customHeight="1" spans="1:13">
      <c r="A40" s="13" t="s">
        <v>94</v>
      </c>
      <c r="B40" s="114">
        <v>3421</v>
      </c>
      <c r="C40" s="114">
        <v>642305</v>
      </c>
      <c r="D40" s="114">
        <v>25598</v>
      </c>
      <c r="E40" s="114">
        <v>5447323</v>
      </c>
      <c r="F40" s="114">
        <v>25555</v>
      </c>
      <c r="G40" s="117">
        <v>752861</v>
      </c>
      <c r="H40" s="1"/>
      <c r="J40" s="1"/>
      <c r="K40" s="1"/>
      <c r="L40" s="1"/>
      <c r="M40" s="1"/>
    </row>
    <row r="41" s="2" customFormat="1" ht="15.75" customHeight="1" spans="1:13">
      <c r="A41" s="13" t="s">
        <v>95</v>
      </c>
      <c r="B41" s="118">
        <v>2360</v>
      </c>
      <c r="C41" s="114">
        <v>450590</v>
      </c>
      <c r="D41" s="114">
        <v>21824</v>
      </c>
      <c r="E41" s="114">
        <v>5141471</v>
      </c>
      <c r="F41" s="114">
        <v>25376</v>
      </c>
      <c r="G41" s="115">
        <v>892983</v>
      </c>
      <c r="H41" s="1"/>
      <c r="J41" s="1"/>
      <c r="K41" s="1"/>
      <c r="L41" s="1"/>
      <c r="M41" s="1"/>
    </row>
    <row r="42" s="2" customFormat="1" ht="15.75" customHeight="1" spans="1:13">
      <c r="A42" s="13" t="s">
        <v>96</v>
      </c>
      <c r="B42" s="118">
        <v>3210</v>
      </c>
      <c r="C42" s="119">
        <v>701035</v>
      </c>
      <c r="D42" s="114">
        <v>23047</v>
      </c>
      <c r="E42" s="120">
        <v>5134129</v>
      </c>
      <c r="F42" s="114">
        <v>28273</v>
      </c>
      <c r="G42" s="121">
        <v>870866</v>
      </c>
      <c r="H42" s="1"/>
      <c r="J42" s="1"/>
      <c r="K42" s="1"/>
      <c r="L42" s="1"/>
      <c r="M42" s="1"/>
    </row>
    <row r="43" s="2" customFormat="1" ht="15.75" customHeight="1" spans="1:13">
      <c r="A43" s="51" t="s">
        <v>97</v>
      </c>
      <c r="B43" s="122">
        <v>3168</v>
      </c>
      <c r="C43" s="123">
        <v>719094</v>
      </c>
      <c r="D43" s="123">
        <v>24446</v>
      </c>
      <c r="E43" s="123">
        <v>5147019</v>
      </c>
      <c r="F43" s="123">
        <v>27500</v>
      </c>
      <c r="G43" s="124">
        <v>968567</v>
      </c>
      <c r="H43" s="1"/>
      <c r="J43" s="1"/>
      <c r="K43" s="1"/>
      <c r="L43" s="1"/>
      <c r="M43" s="1"/>
    </row>
    <row r="44" ht="18" customHeight="1" spans="1:13">
      <c r="A44" s="125" t="s">
        <v>98</v>
      </c>
      <c r="B44" s="125"/>
      <c r="C44" s="125"/>
      <c r="D44" s="125"/>
      <c r="E44" s="125"/>
      <c r="F44" s="125"/>
      <c r="G44" s="125"/>
    </row>
    <row r="45" ht="69.95" customHeight="1" spans="1:13">
      <c r="A45" s="126" t="s">
        <v>99</v>
      </c>
      <c r="B45" s="126"/>
      <c r="C45" s="126"/>
      <c r="D45" s="126"/>
      <c r="E45" s="126"/>
      <c r="F45" s="126"/>
      <c r="G45" s="126"/>
    </row>
    <row r="46" ht="33.75" customHeight="1" spans="1:13">
      <c r="A46" s="127" t="s">
        <v>100</v>
      </c>
      <c r="B46" s="127"/>
      <c r="C46" s="127"/>
      <c r="D46" s="127"/>
      <c r="E46" s="127"/>
      <c r="F46" s="127"/>
      <c r="G46" s="127"/>
    </row>
    <row r="47" ht="32.25" customHeight="1" spans="1:13">
      <c r="A47" s="128" t="s">
        <v>101</v>
      </c>
      <c r="B47" s="128"/>
      <c r="C47" s="128"/>
      <c r="D47" s="128"/>
      <c r="E47" s="128"/>
      <c r="F47" s="128"/>
      <c r="G47" s="128"/>
    </row>
    <row r="48" ht="15.75" customHeight="1" spans="1:13">
      <c r="A48" s="128" t="s">
        <v>102</v>
      </c>
      <c r="B48" s="128"/>
      <c r="C48" s="128"/>
      <c r="D48" s="128"/>
      <c r="E48" s="128"/>
      <c r="F48" s="128"/>
      <c r="G48" s="128"/>
    </row>
  </sheetData>
  <mergeCells count="7">
    <mergeCell ref="A1:G1"/>
    <mergeCell ref="A44:G44"/>
    <mergeCell ref="A45:G45"/>
    <mergeCell ref="A46:G46"/>
    <mergeCell ref="A47:G47"/>
    <mergeCell ref="A48:G48"/>
    <mergeCell ref="A2:A4"/>
  </mergeCells>
  <pageMargins left="0.75" right="0.75" top="1" bottom="1" header="0.5" footer="0.5"/>
  <pageSetup paperSize="9" orientation="portrait" horizontalDpi="180" verticalDpi="18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I15" sqref="I15"/>
    </sheetView>
  </sheetViews>
  <sheetFormatPr defaultColWidth="9" defaultRowHeight="14.25" outlineLevelCol="6"/>
  <cols>
    <col min="1" max="1" width="16.875" style="2" customWidth="1"/>
    <col min="2" max="3" width="11.5" style="2" customWidth="1"/>
    <col min="4" max="4" width="11" style="2" customWidth="1"/>
    <col min="5" max="5" width="11.5" style="2" customWidth="1"/>
    <col min="6" max="6" width="11.5" style="1" customWidth="1"/>
    <col min="7" max="7" width="11.125" style="2" customWidth="1"/>
    <col min="8" max="16384" width="9" style="2"/>
  </cols>
  <sheetData>
    <row r="1" ht="49.5" customHeight="1" spans="1:7">
      <c r="A1" s="87" t="s">
        <v>103</v>
      </c>
      <c r="B1" s="87"/>
      <c r="C1" s="87"/>
      <c r="D1" s="87"/>
      <c r="E1" s="87"/>
      <c r="F1" s="87"/>
      <c r="G1" s="87"/>
    </row>
    <row r="2" ht="39.95" customHeight="1" spans="1:7">
      <c r="A2" s="70" t="s">
        <v>104</v>
      </c>
      <c r="B2" s="66" t="s">
        <v>105</v>
      </c>
      <c r="C2" s="67"/>
      <c r="D2" s="68"/>
      <c r="E2" s="66" t="s">
        <v>106</v>
      </c>
      <c r="F2" s="67"/>
      <c r="G2" s="67"/>
    </row>
    <row r="3" ht="48" customHeight="1" spans="1:7">
      <c r="A3" s="23"/>
      <c r="B3" s="71" t="s">
        <v>97</v>
      </c>
      <c r="C3" s="71" t="s">
        <v>96</v>
      </c>
      <c r="D3" s="72" t="s">
        <v>107</v>
      </c>
      <c r="E3" s="71" t="s">
        <v>97</v>
      </c>
      <c r="F3" s="73" t="s">
        <v>96</v>
      </c>
      <c r="G3" s="74" t="s">
        <v>107</v>
      </c>
    </row>
    <row r="4" ht="39.95" customHeight="1" spans="1:7">
      <c r="A4" s="58" t="s">
        <v>108</v>
      </c>
      <c r="B4" s="88">
        <f>B5+B6+B7+B8+B9</f>
        <v>24446.0644579511</v>
      </c>
      <c r="C4" s="88">
        <v>23047.2</v>
      </c>
      <c r="D4" s="76">
        <f t="shared" ref="D4:D9" si="0">B4/C4*100-100</f>
        <v>6.06956358234898</v>
      </c>
      <c r="E4" s="89">
        <f>E5+E6+E7+E9</f>
        <v>5147019.18529168</v>
      </c>
      <c r="F4" s="89">
        <v>5134128.5516</v>
      </c>
      <c r="G4" s="46">
        <f>E4/F4*100-100</f>
        <v>0.251077345690277</v>
      </c>
    </row>
    <row r="5" ht="39.95" customHeight="1" spans="1:7">
      <c r="A5" s="13" t="s">
        <v>109</v>
      </c>
      <c r="B5" s="90">
        <v>2493.5603</v>
      </c>
      <c r="C5" s="90">
        <v>2596.8</v>
      </c>
      <c r="D5" s="62">
        <f t="shared" si="0"/>
        <v>-3.97565080098583</v>
      </c>
      <c r="E5" s="90">
        <v>531308.0151</v>
      </c>
      <c r="F5" s="91">
        <v>549687.9516</v>
      </c>
      <c r="G5" s="16">
        <f>E5/F5*100-100</f>
        <v>-3.34370372253944</v>
      </c>
    </row>
    <row r="6" ht="39.95" customHeight="1" spans="1:7">
      <c r="A6" s="13" t="s">
        <v>110</v>
      </c>
      <c r="B6" s="90">
        <v>15171.6486</v>
      </c>
      <c r="C6" s="90">
        <v>14670.1</v>
      </c>
      <c r="D6" s="62">
        <f t="shared" si="0"/>
        <v>3.41884922393167</v>
      </c>
      <c r="E6" s="90">
        <v>2544295.3489</v>
      </c>
      <c r="F6" s="91">
        <v>2582676.07</v>
      </c>
      <c r="G6" s="16">
        <f>E6/F6*100-100</f>
        <v>-1.48608342896055</v>
      </c>
    </row>
    <row r="7" ht="39.95" customHeight="1" spans="1:7">
      <c r="A7" s="13" t="s">
        <v>111</v>
      </c>
      <c r="B7" s="90">
        <v>5292</v>
      </c>
      <c r="C7" s="90">
        <v>4824.1524</v>
      </c>
      <c r="D7" s="62">
        <f t="shared" si="0"/>
        <v>9.69802695287984</v>
      </c>
      <c r="E7" s="90">
        <v>1883528.7263</v>
      </c>
      <c r="F7" s="91">
        <v>1898977.9608</v>
      </c>
      <c r="G7" s="16">
        <f>E7/F7*100-100</f>
        <v>-0.813555229123963</v>
      </c>
    </row>
    <row r="8" ht="39.95" customHeight="1" spans="1:7">
      <c r="A8" s="13" t="s">
        <v>112</v>
      </c>
      <c r="B8" s="90">
        <v>0.9</v>
      </c>
      <c r="C8" s="90">
        <v>0.7</v>
      </c>
      <c r="D8" s="62">
        <f t="shared" si="0"/>
        <v>28.5714285714286</v>
      </c>
      <c r="E8" s="134" t="s">
        <v>113</v>
      </c>
      <c r="F8" s="134" t="s">
        <v>113</v>
      </c>
      <c r="G8" s="134" t="s">
        <v>113</v>
      </c>
    </row>
    <row r="9" ht="39.95" customHeight="1" spans="1:7">
      <c r="A9" s="51" t="s">
        <v>114</v>
      </c>
      <c r="B9" s="93">
        <v>1487.95555795113</v>
      </c>
      <c r="C9" s="93">
        <v>955.363237863642</v>
      </c>
      <c r="D9" s="81">
        <f t="shared" si="0"/>
        <v>55.7476255082265</v>
      </c>
      <c r="E9" s="93">
        <v>187887.094991684</v>
      </c>
      <c r="F9" s="94">
        <v>102786.471005381</v>
      </c>
      <c r="G9" s="65">
        <f>E9/F9*100-100</f>
        <v>82.7936042106625</v>
      </c>
    </row>
    <row r="10" ht="25.5" customHeight="1" spans="1:7">
      <c r="A10" s="95" t="s">
        <v>115</v>
      </c>
      <c r="B10" s="96"/>
      <c r="C10" s="96"/>
      <c r="D10" s="96"/>
      <c r="E10" s="96"/>
      <c r="F10" s="96"/>
    </row>
    <row r="11" ht="39.75" customHeight="1" spans="1:7">
      <c r="A11" s="85"/>
      <c r="B11" s="85"/>
      <c r="C11" s="85"/>
      <c r="D11" s="85"/>
      <c r="E11" s="85"/>
      <c r="F11" s="85"/>
    </row>
  </sheetData>
  <mergeCells count="5">
    <mergeCell ref="A1:G1"/>
    <mergeCell ref="B2:D2"/>
    <mergeCell ref="E2:G2"/>
    <mergeCell ref="A11:F11"/>
    <mergeCell ref="A2:A3"/>
  </mergeCells>
  <pageMargins left="0.75" right="0.75" top="1" bottom="1" header="0.5" footer="0.5"/>
  <pageSetup paperSize="9" orientation="portrait" horizontalDpi="180" verticalDpi="18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workbookViewId="0">
      <selection activeCell="D19" sqref="D19"/>
    </sheetView>
  </sheetViews>
  <sheetFormatPr defaultColWidth="9" defaultRowHeight="14.25"/>
  <cols>
    <col min="1" max="1" width="14.125" style="2" customWidth="1"/>
    <col min="2" max="2" width="10.125" style="2" customWidth="1"/>
    <col min="3" max="4" width="9.5" style="2" customWidth="1"/>
    <col min="5" max="5" width="10.75" style="2" customWidth="1"/>
    <col min="6" max="6" width="11.5" style="2" customWidth="1"/>
    <col min="7" max="7" width="9.75" style="2" customWidth="1"/>
    <col min="8" max="8" width="12.5" style="2" customWidth="1"/>
    <col min="9" max="9" width="11.25" style="2" customWidth="1"/>
    <col min="10" max="16384" width="9" style="2"/>
  </cols>
  <sheetData>
    <row r="1" ht="45.75" customHeight="1" spans="1:11">
      <c r="A1" s="57" t="s">
        <v>116</v>
      </c>
      <c r="B1" s="57"/>
      <c r="C1" s="57"/>
      <c r="D1" s="57"/>
      <c r="E1" s="57"/>
      <c r="F1" s="57"/>
      <c r="G1" s="57"/>
      <c r="H1" s="57"/>
      <c r="I1" s="57"/>
      <c r="J1" s="57"/>
    </row>
    <row r="2" ht="35.25" customHeight="1" spans="1:11">
      <c r="A2" s="7" t="s">
        <v>104</v>
      </c>
      <c r="B2" s="66" t="s">
        <v>117</v>
      </c>
      <c r="C2" s="67"/>
      <c r="D2" s="68"/>
      <c r="E2" s="66" t="s">
        <v>118</v>
      </c>
      <c r="F2" s="67"/>
      <c r="G2" s="68"/>
      <c r="H2" s="69" t="s">
        <v>119</v>
      </c>
      <c r="I2" s="70"/>
      <c r="J2" s="70"/>
    </row>
    <row r="3" ht="48.95" customHeight="1" spans="1:11">
      <c r="A3" s="47"/>
      <c r="B3" s="71" t="s">
        <v>97</v>
      </c>
      <c r="C3" s="71" t="s">
        <v>96</v>
      </c>
      <c r="D3" s="72" t="s">
        <v>120</v>
      </c>
      <c r="E3" s="71" t="s">
        <v>97</v>
      </c>
      <c r="F3" s="71" t="s">
        <v>96</v>
      </c>
      <c r="G3" s="72" t="s">
        <v>120</v>
      </c>
      <c r="H3" s="71" t="s">
        <v>97</v>
      </c>
      <c r="I3" s="73" t="s">
        <v>96</v>
      </c>
      <c r="J3" s="74" t="s">
        <v>120</v>
      </c>
    </row>
    <row r="4" ht="30" customHeight="1" spans="1:11">
      <c r="A4" s="58" t="s">
        <v>108</v>
      </c>
      <c r="B4" s="75">
        <f>B5+B6+B7+B8</f>
        <v>3167.5204</v>
      </c>
      <c r="C4" s="75">
        <v>3210.1</v>
      </c>
      <c r="D4" s="76">
        <f t="shared" ref="D4:D8" si="0">B4/C4*100-100</f>
        <v>-1.32642596803838</v>
      </c>
      <c r="E4" s="75">
        <f>E5+E6+E7</f>
        <v>719093.7146</v>
      </c>
      <c r="F4" s="75">
        <v>701034.6</v>
      </c>
      <c r="G4" s="76">
        <f t="shared" ref="G4:G7" si="1">E4/F4*100-100</f>
        <v>2.57606608860672</v>
      </c>
      <c r="H4" s="75">
        <f>H5+H6+H7</f>
        <v>606531.35474</v>
      </c>
      <c r="I4" s="75">
        <v>588684.44</v>
      </c>
      <c r="J4" s="46">
        <f t="shared" ref="J4:J7" si="2">H4/I4*100-100</f>
        <v>3.03166068734548</v>
      </c>
    </row>
    <row r="5" ht="30" customHeight="1" spans="1:11">
      <c r="A5" s="13" t="s">
        <v>109</v>
      </c>
      <c r="B5" s="77">
        <v>640.8113</v>
      </c>
      <c r="C5" s="77">
        <v>645.5</v>
      </c>
      <c r="D5" s="62">
        <f t="shared" si="0"/>
        <v>-0.726367157242436</v>
      </c>
      <c r="E5" s="77">
        <v>585581.4</v>
      </c>
      <c r="F5" s="77">
        <v>567137.4</v>
      </c>
      <c r="G5" s="62">
        <f t="shared" si="1"/>
        <v>3.25212197255902</v>
      </c>
      <c r="H5" s="77">
        <v>585581.4</v>
      </c>
      <c r="I5" s="77">
        <v>567137.4</v>
      </c>
      <c r="J5" s="16">
        <f t="shared" si="2"/>
        <v>3.25212197255902</v>
      </c>
      <c r="K5" s="78"/>
    </row>
    <row r="6" ht="30" customHeight="1" spans="1:11">
      <c r="A6" s="13" t="s">
        <v>110</v>
      </c>
      <c r="B6" s="77">
        <v>1410.0291</v>
      </c>
      <c r="C6" s="77">
        <v>1458.3777</v>
      </c>
      <c r="D6" s="62">
        <f t="shared" si="0"/>
        <v>-3.31523171260778</v>
      </c>
      <c r="E6" s="77">
        <v>114515.5064</v>
      </c>
      <c r="F6" s="77">
        <v>113503.8881</v>
      </c>
      <c r="G6" s="62">
        <f t="shared" si="1"/>
        <v>0.89126312493255</v>
      </c>
      <c r="H6" s="79">
        <f>E6/10</f>
        <v>11451.55064</v>
      </c>
      <c r="I6" s="79">
        <v>11350.39</v>
      </c>
      <c r="J6" s="16">
        <f t="shared" si="2"/>
        <v>0.891252547269289</v>
      </c>
      <c r="K6" s="78"/>
    </row>
    <row r="7" ht="30" customHeight="1" spans="1:11">
      <c r="A7" s="13" t="s">
        <v>111</v>
      </c>
      <c r="B7" s="77">
        <v>794.78</v>
      </c>
      <c r="C7" s="77">
        <v>831.8151</v>
      </c>
      <c r="D7" s="62">
        <f t="shared" si="0"/>
        <v>-4.45232359931913</v>
      </c>
      <c r="E7" s="77">
        <v>18996.8082</v>
      </c>
      <c r="F7" s="77">
        <v>20393.2576</v>
      </c>
      <c r="G7" s="62">
        <f t="shared" si="1"/>
        <v>-6.84760339613423</v>
      </c>
      <c r="H7" s="79">
        <f>E7/2</f>
        <v>9498.4041</v>
      </c>
      <c r="I7" s="79">
        <v>10196.65</v>
      </c>
      <c r="J7" s="16">
        <f t="shared" si="2"/>
        <v>-6.84779707060652</v>
      </c>
      <c r="K7" s="78"/>
    </row>
    <row r="8" ht="30" customHeight="1" spans="1:11">
      <c r="A8" s="51" t="s">
        <v>112</v>
      </c>
      <c r="B8" s="80">
        <v>321.9</v>
      </c>
      <c r="C8" s="80">
        <v>274.4</v>
      </c>
      <c r="D8" s="81">
        <f t="shared" si="0"/>
        <v>17.3104956268222</v>
      </c>
      <c r="E8" s="135" t="s">
        <v>113</v>
      </c>
      <c r="F8" s="135" t="s">
        <v>113</v>
      </c>
      <c r="G8" s="135" t="s">
        <v>113</v>
      </c>
      <c r="H8" s="135" t="s">
        <v>113</v>
      </c>
      <c r="I8" s="135" t="s">
        <v>113</v>
      </c>
      <c r="J8" s="136" t="s">
        <v>113</v>
      </c>
      <c r="K8" s="84"/>
    </row>
    <row r="9" ht="21.75" customHeight="1" spans="1:11">
      <c r="A9" s="84" t="s">
        <v>121</v>
      </c>
    </row>
    <row r="10" spans="1:11">
      <c r="A10" s="85"/>
    </row>
    <row r="13" spans="1:11">
      <c r="B13" s="86"/>
    </row>
  </sheetData>
  <mergeCells count="8">
    <mergeCell ref="A1:J1"/>
    <mergeCell ref="B2:D2"/>
    <mergeCell ref="E2:G2"/>
    <mergeCell ref="H2:J2"/>
    <mergeCell ref="A9:I9"/>
    <mergeCell ref="A10:I10"/>
    <mergeCell ref="A11:I11"/>
    <mergeCell ref="A2:A3"/>
  </mergeCells>
  <pageMargins left="0.75" right="0.75" top="1" bottom="1" header="0.5" footer="0.5"/>
  <pageSetup paperSize="9" orientation="landscape" horizontalDpi="180" verticalDpi="18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opLeftCell="A12" workbookViewId="0">
      <selection activeCell="C5" sqref="C5"/>
    </sheetView>
  </sheetViews>
  <sheetFormatPr defaultColWidth="8.625" defaultRowHeight="14.25" outlineLevelCol="4"/>
  <cols>
    <col min="1" max="1" width="25.5" style="2" customWidth="1"/>
    <col min="2" max="2" width="10.125" style="2" customWidth="1"/>
    <col min="3" max="3" width="14" style="2" customWidth="1"/>
    <col min="4" max="4" width="13.5" style="2" customWidth="1"/>
    <col min="5" max="5" width="17.125" style="2" customWidth="1"/>
    <col min="6" max="16384" width="8.625" style="2"/>
  </cols>
  <sheetData>
    <row r="1" ht="20.25" spans="1:5">
      <c r="A1" s="57" t="s">
        <v>122</v>
      </c>
      <c r="B1" s="57"/>
      <c r="C1" s="57"/>
      <c r="D1" s="57"/>
      <c r="E1" s="57"/>
    </row>
    <row r="2" ht="15" spans="1:5">
      <c r="A2" s="1"/>
      <c r="B2" s="1"/>
      <c r="C2" s="1"/>
      <c r="D2" s="1"/>
      <c r="E2" s="1"/>
    </row>
    <row r="3" ht="27" customHeight="1" spans="1:5">
      <c r="A3" s="7" t="s">
        <v>104</v>
      </c>
      <c r="B3" s="8" t="s">
        <v>123</v>
      </c>
      <c r="C3" s="8" t="s">
        <v>97</v>
      </c>
      <c r="D3" s="8" t="s">
        <v>96</v>
      </c>
      <c r="E3" s="9" t="s">
        <v>124</v>
      </c>
    </row>
    <row r="4" ht="27" customHeight="1" spans="1:5">
      <c r="A4" s="10"/>
      <c r="B4" s="11"/>
      <c r="C4" s="11"/>
      <c r="D4" s="11"/>
      <c r="E4" s="12"/>
    </row>
    <row r="5" ht="19.5" customHeight="1" spans="1:5">
      <c r="A5" s="58" t="s">
        <v>125</v>
      </c>
      <c r="B5" s="59" t="s">
        <v>126</v>
      </c>
      <c r="C5" s="60">
        <v>27499.9288</v>
      </c>
      <c r="D5" s="60">
        <v>28272.8166</v>
      </c>
      <c r="E5" s="46">
        <f>(C5-D5)/ABS(D5)*100</f>
        <v>-2.73367811539511</v>
      </c>
    </row>
    <row r="6" ht="19.5" customHeight="1" spans="1:5">
      <c r="A6" s="13" t="s">
        <v>127</v>
      </c>
      <c r="B6" s="14"/>
      <c r="C6" s="14"/>
      <c r="D6" s="14"/>
      <c r="E6" s="16"/>
    </row>
    <row r="7" ht="19.5" customHeight="1" spans="1:5">
      <c r="A7" s="13" t="s">
        <v>128</v>
      </c>
      <c r="B7" s="14" t="s">
        <v>126</v>
      </c>
      <c r="C7" s="61">
        <v>9656.3792</v>
      </c>
      <c r="D7" s="61">
        <v>9621.4244</v>
      </c>
      <c r="E7" s="16">
        <f>(C7-D7)/ABS(D7)*100</f>
        <v>0.363301716531697</v>
      </c>
    </row>
    <row r="8" ht="19.5" customHeight="1" spans="1:5">
      <c r="A8" s="13" t="s">
        <v>129</v>
      </c>
      <c r="B8" s="14" t="s">
        <v>126</v>
      </c>
      <c r="C8" s="61">
        <v>563.1074</v>
      </c>
      <c r="D8" s="61">
        <v>598.8651</v>
      </c>
      <c r="E8" s="16">
        <f>(C8-D8)/ABS(D8)*100</f>
        <v>-5.97091064415008</v>
      </c>
    </row>
    <row r="9" ht="19.5" customHeight="1" spans="1:5">
      <c r="A9" s="13" t="s">
        <v>130</v>
      </c>
      <c r="B9" s="14" t="s">
        <v>126</v>
      </c>
      <c r="C9" s="61">
        <v>9093.2718</v>
      </c>
      <c r="D9" s="61">
        <v>9022.5593</v>
      </c>
      <c r="E9" s="16">
        <f t="shared" ref="E9:E31" si="0">(C9-D9)/ABS(D9)*100</f>
        <v>0.783729955645729</v>
      </c>
    </row>
    <row r="10" ht="19.5" customHeight="1" spans="1:5">
      <c r="A10" s="13" t="s">
        <v>131</v>
      </c>
      <c r="B10" s="14" t="s">
        <v>126</v>
      </c>
      <c r="C10" s="61">
        <v>17843.5496</v>
      </c>
      <c r="D10" s="61">
        <v>18651.3922</v>
      </c>
      <c r="E10" s="16">
        <f t="shared" si="0"/>
        <v>-4.33127238619753</v>
      </c>
    </row>
    <row r="11" ht="19.5" customHeight="1" spans="1:5">
      <c r="A11" s="13" t="s">
        <v>129</v>
      </c>
      <c r="B11" s="14" t="s">
        <v>126</v>
      </c>
      <c r="C11" s="61">
        <v>10041.1868</v>
      </c>
      <c r="D11" s="61">
        <v>10878.6436</v>
      </c>
      <c r="E11" s="16">
        <f t="shared" si="0"/>
        <v>-7.6981729597245</v>
      </c>
    </row>
    <row r="12" ht="19.5" customHeight="1" spans="1:5">
      <c r="A12" s="13" t="s">
        <v>130</v>
      </c>
      <c r="B12" s="14" t="s">
        <v>126</v>
      </c>
      <c r="C12" s="61">
        <v>7802.3628</v>
      </c>
      <c r="D12" s="61">
        <v>7772.7486</v>
      </c>
      <c r="E12" s="16">
        <f t="shared" si="0"/>
        <v>0.381000358097263</v>
      </c>
    </row>
    <row r="13" ht="19.5" customHeight="1" spans="1:5">
      <c r="A13" s="13" t="s">
        <v>132</v>
      </c>
      <c r="B13" s="14"/>
      <c r="C13" s="14"/>
      <c r="D13" s="14"/>
      <c r="E13" s="16"/>
    </row>
    <row r="14" ht="19.5" customHeight="1" spans="1:5">
      <c r="A14" s="13" t="s">
        <v>133</v>
      </c>
      <c r="B14" s="14" t="s">
        <v>126</v>
      </c>
      <c r="C14" s="61">
        <v>2984.4786</v>
      </c>
      <c r="D14" s="61">
        <v>3146.9135</v>
      </c>
      <c r="E14" s="16">
        <f t="shared" si="0"/>
        <v>-5.16172115947897</v>
      </c>
    </row>
    <row r="15" ht="19.5" customHeight="1" spans="1:5">
      <c r="A15" s="13" t="s">
        <v>134</v>
      </c>
      <c r="B15" s="14" t="s">
        <v>126</v>
      </c>
      <c r="C15" s="61">
        <v>3557.4833</v>
      </c>
      <c r="D15" s="61">
        <v>4087.3415</v>
      </c>
      <c r="E15" s="16">
        <f t="shared" si="0"/>
        <v>-12.9633944215329</v>
      </c>
    </row>
    <row r="16" ht="19.5" customHeight="1" spans="1:5">
      <c r="A16" s="13" t="s">
        <v>135</v>
      </c>
      <c r="B16" s="14" t="s">
        <v>126</v>
      </c>
      <c r="C16" s="61">
        <v>6645.0053</v>
      </c>
      <c r="D16" s="61">
        <v>7281.2963</v>
      </c>
      <c r="E16" s="16">
        <f t="shared" si="0"/>
        <v>-8.73870494735944</v>
      </c>
    </row>
    <row r="17" ht="19.5" customHeight="1" spans="1:5">
      <c r="A17" s="13" t="s">
        <v>136</v>
      </c>
      <c r="B17" s="14" t="s">
        <v>126</v>
      </c>
      <c r="C17" s="61">
        <v>1046.3681</v>
      </c>
      <c r="D17" s="61">
        <v>1118.529</v>
      </c>
      <c r="E17" s="16">
        <f t="shared" si="0"/>
        <v>-6.45141073678019</v>
      </c>
    </row>
    <row r="18" ht="19.5" customHeight="1" spans="1:5">
      <c r="A18" s="13" t="s">
        <v>137</v>
      </c>
      <c r="B18" s="14" t="s">
        <v>126</v>
      </c>
      <c r="C18" s="61">
        <v>418.473</v>
      </c>
      <c r="D18" s="61">
        <v>417.3648</v>
      </c>
      <c r="E18" s="16">
        <f t="shared" si="0"/>
        <v>0.265523110717533</v>
      </c>
    </row>
    <row r="19" ht="19.5" customHeight="1" spans="1:5">
      <c r="A19" s="13" t="s">
        <v>138</v>
      </c>
      <c r="B19" s="14" t="s">
        <v>126</v>
      </c>
      <c r="C19" s="61">
        <v>148.1732</v>
      </c>
      <c r="D19" s="61">
        <v>113.2639</v>
      </c>
      <c r="E19" s="16">
        <f t="shared" si="0"/>
        <v>30.8212060506481</v>
      </c>
    </row>
    <row r="20" ht="19.5" customHeight="1" spans="1:5">
      <c r="A20" s="13" t="s">
        <v>139</v>
      </c>
      <c r="B20" s="14" t="s">
        <v>126</v>
      </c>
      <c r="C20" s="61">
        <v>409.9878</v>
      </c>
      <c r="D20" s="61">
        <v>80.5629</v>
      </c>
      <c r="E20" s="16">
        <f t="shared" si="0"/>
        <v>408.903974410057</v>
      </c>
    </row>
    <row r="21" ht="19.5" customHeight="1" spans="1:5">
      <c r="A21" s="13" t="s">
        <v>140</v>
      </c>
      <c r="B21" s="14" t="s">
        <v>126</v>
      </c>
      <c r="C21" s="61">
        <v>158.8523</v>
      </c>
      <c r="D21" s="61">
        <v>181.5509</v>
      </c>
      <c r="E21" s="16">
        <f t="shared" si="0"/>
        <v>-12.5026094610382</v>
      </c>
    </row>
    <row r="22" ht="19.5" customHeight="1" spans="1:5">
      <c r="A22" s="13" t="s">
        <v>141</v>
      </c>
      <c r="B22" s="14" t="s">
        <v>126</v>
      </c>
      <c r="C22" s="62">
        <v>0.2784</v>
      </c>
      <c r="D22" s="62">
        <v>0.204</v>
      </c>
      <c r="E22" s="16">
        <f t="shared" si="0"/>
        <v>36.4705882352941</v>
      </c>
    </row>
    <row r="23" ht="19.5" customHeight="1" spans="1:5">
      <c r="A23" s="13" t="s">
        <v>142</v>
      </c>
      <c r="B23" s="14" t="s">
        <v>126</v>
      </c>
      <c r="C23" s="61">
        <v>382.5221</v>
      </c>
      <c r="D23" s="61">
        <v>402.0016</v>
      </c>
      <c r="E23" s="16">
        <f t="shared" si="0"/>
        <v>-4.84562748008962</v>
      </c>
    </row>
    <row r="24" ht="19.5" customHeight="1" spans="1:5">
      <c r="A24" s="13" t="s">
        <v>143</v>
      </c>
      <c r="B24" s="14" t="s">
        <v>126</v>
      </c>
      <c r="C24" s="61">
        <v>592.3712</v>
      </c>
      <c r="D24" s="61">
        <v>595.3412</v>
      </c>
      <c r="E24" s="16">
        <f t="shared" si="0"/>
        <v>-0.49887358711272</v>
      </c>
    </row>
    <row r="25" ht="19.5" customHeight="1" spans="1:5">
      <c r="A25" s="13" t="s">
        <v>144</v>
      </c>
      <c r="B25" s="14" t="s">
        <v>126</v>
      </c>
      <c r="C25" s="61">
        <v>260.8117</v>
      </c>
      <c r="D25" s="61">
        <v>276.162</v>
      </c>
      <c r="E25" s="16">
        <f t="shared" si="0"/>
        <v>-5.55844033574496</v>
      </c>
    </row>
    <row r="26" ht="19.5" customHeight="1" spans="1:5">
      <c r="A26" s="13" t="s">
        <v>145</v>
      </c>
      <c r="B26" s="14" t="s">
        <v>126</v>
      </c>
      <c r="C26" s="61">
        <v>56.6037</v>
      </c>
      <c r="D26" s="61">
        <v>42.053</v>
      </c>
      <c r="E26" s="16">
        <f t="shared" si="0"/>
        <v>34.600860818491</v>
      </c>
    </row>
    <row r="27" ht="19.5" customHeight="1" spans="1:5">
      <c r="A27" s="13" t="s">
        <v>146</v>
      </c>
      <c r="B27" s="14" t="s">
        <v>126</v>
      </c>
      <c r="C27" s="61">
        <v>5.5004</v>
      </c>
      <c r="D27" s="61">
        <v>12.4227</v>
      </c>
      <c r="E27" s="16">
        <f t="shared" si="0"/>
        <v>-55.7229909761968</v>
      </c>
    </row>
    <row r="28" ht="19.5" customHeight="1" spans="1:5">
      <c r="A28" s="13" t="s">
        <v>147</v>
      </c>
      <c r="B28" s="14" t="s">
        <v>126</v>
      </c>
      <c r="C28" s="61">
        <v>10833.0197</v>
      </c>
      <c r="D28" s="61">
        <v>10517.8093</v>
      </c>
      <c r="E28" s="16">
        <f t="shared" si="0"/>
        <v>2.99692066103537</v>
      </c>
    </row>
    <row r="29" ht="19.5" customHeight="1" spans="1:5">
      <c r="A29" s="13" t="s">
        <v>148</v>
      </c>
      <c r="B29" s="14" t="s">
        <v>149</v>
      </c>
      <c r="C29" s="61">
        <v>165.042875</v>
      </c>
      <c r="D29" s="61">
        <v>158.1261</v>
      </c>
      <c r="E29" s="16">
        <f t="shared" si="0"/>
        <v>4.37421462996937</v>
      </c>
    </row>
    <row r="30" ht="19.5" customHeight="1" spans="1:5">
      <c r="A30" s="13" t="s">
        <v>150</v>
      </c>
      <c r="B30" s="14" t="s">
        <v>149</v>
      </c>
      <c r="C30" s="63">
        <v>21.330575</v>
      </c>
      <c r="D30" s="63">
        <v>21.3102</v>
      </c>
      <c r="E30" s="16">
        <f t="shared" si="0"/>
        <v>0.0956114912107881</v>
      </c>
    </row>
    <row r="31" ht="26.25" customHeight="1" spans="1:5">
      <c r="A31" s="51" t="s">
        <v>151</v>
      </c>
      <c r="B31" s="53" t="s">
        <v>149</v>
      </c>
      <c r="C31" s="64">
        <v>143.7123</v>
      </c>
      <c r="D31" s="64">
        <v>136.8159</v>
      </c>
      <c r="E31" s="65">
        <f t="shared" si="0"/>
        <v>5.04064220605938</v>
      </c>
    </row>
    <row r="32" spans="1:5">
      <c r="A32" s="1" t="s">
        <v>152</v>
      </c>
      <c r="B32" s="1"/>
      <c r="C32" s="1"/>
      <c r="D32" s="1"/>
      <c r="E32" s="1"/>
    </row>
  </sheetData>
  <mergeCells count="7">
    <mergeCell ref="A1:E1"/>
    <mergeCell ref="A2:E2"/>
    <mergeCell ref="A3:A4"/>
    <mergeCell ref="B3:B4"/>
    <mergeCell ref="C3:C4"/>
    <mergeCell ref="D3:D4"/>
    <mergeCell ref="E3:E4"/>
  </mergeCells>
  <pageMargins left="0.75" right="0.75" top="1" bottom="1" header="0.5" footer="0.5"/>
  <pageSetup paperSize="9" orientation="portrait" horizontalDpi="180" verticalDpi="18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workbookViewId="0">
      <selection activeCell="I33" sqref="I33"/>
    </sheetView>
  </sheetViews>
  <sheetFormatPr defaultColWidth="8.625" defaultRowHeight="14.25"/>
  <cols>
    <col min="1" max="2" width="8.625" style="2"/>
    <col min="3" max="3" width="7.125" style="2" customWidth="1"/>
    <col min="4" max="5" width="9" style="2" hidden="1" customWidth="1"/>
    <col min="6" max="6" width="10" style="2" customWidth="1"/>
    <col min="7" max="7" width="12.375" style="2" customWidth="1"/>
    <col min="8" max="8" width="10.75" style="2" customWidth="1"/>
    <col min="9" max="9" width="15.375" style="2" customWidth="1"/>
    <col min="10" max="16384" width="8.625" style="2"/>
  </cols>
  <sheetData>
    <row r="1" ht="49.5" customHeight="1" spans="1:9">
      <c r="A1" s="3" t="s">
        <v>153</v>
      </c>
      <c r="B1" s="3"/>
      <c r="C1" s="3"/>
      <c r="D1" s="3"/>
      <c r="E1" s="3"/>
      <c r="F1" s="3"/>
      <c r="G1" s="3"/>
      <c r="H1" s="3"/>
      <c r="I1" s="3"/>
    </row>
    <row r="2" customHeight="1" spans="1:9">
      <c r="A2" s="7" t="s">
        <v>104</v>
      </c>
      <c r="B2" s="8"/>
      <c r="C2" s="8"/>
      <c r="D2" s="42"/>
      <c r="E2" s="42"/>
      <c r="F2" s="8" t="s">
        <v>154</v>
      </c>
      <c r="G2" s="8" t="s">
        <v>97</v>
      </c>
      <c r="H2" s="8" t="s">
        <v>96</v>
      </c>
      <c r="I2" s="9" t="s">
        <v>124</v>
      </c>
    </row>
    <row r="3" spans="1:9">
      <c r="A3" s="10"/>
      <c r="B3" s="11"/>
      <c r="C3" s="11"/>
      <c r="D3" s="43"/>
      <c r="E3" s="43"/>
      <c r="F3" s="11" t="s">
        <v>155</v>
      </c>
      <c r="G3" s="11"/>
      <c r="H3" s="11"/>
      <c r="I3" s="12"/>
    </row>
    <row r="4" ht="19.5" customHeight="1" spans="1:9">
      <c r="A4" s="13" t="s">
        <v>156</v>
      </c>
      <c r="B4" s="44"/>
      <c r="C4" s="13"/>
      <c r="D4" s="45"/>
      <c r="E4" s="45"/>
      <c r="F4" s="14" t="s">
        <v>157</v>
      </c>
      <c r="G4" s="45">
        <v>1903629</v>
      </c>
      <c r="H4" s="45">
        <v>1715682</v>
      </c>
      <c r="I4" s="46">
        <f>(G4-H4)/ABS(H4)*100</f>
        <v>10.9546524355912</v>
      </c>
    </row>
    <row r="5" ht="19.5" customHeight="1" spans="1:9">
      <c r="A5" s="13" t="s">
        <v>158</v>
      </c>
      <c r="B5" s="44"/>
      <c r="C5" s="13"/>
      <c r="D5" s="45"/>
      <c r="E5" s="45"/>
      <c r="F5" s="14" t="s">
        <v>157</v>
      </c>
      <c r="G5" s="45">
        <v>1028796</v>
      </c>
      <c r="H5" s="45">
        <v>984328</v>
      </c>
      <c r="I5" s="16">
        <f>(G5-H5)/ABS(H5)*100</f>
        <v>4.51759982444876</v>
      </c>
    </row>
    <row r="6" ht="19.5" customHeight="1" spans="1:9">
      <c r="A6" s="13" t="s">
        <v>159</v>
      </c>
      <c r="B6" s="44"/>
      <c r="C6" s="13"/>
      <c r="D6" s="45"/>
      <c r="E6" s="45"/>
      <c r="F6" s="14" t="s">
        <v>157</v>
      </c>
      <c r="G6" s="45">
        <v>933569</v>
      </c>
      <c r="H6" s="45">
        <v>888820</v>
      </c>
      <c r="I6" s="16">
        <f t="shared" ref="I6:I35" si="0">(G6-H6)/ABS(H6)*100</f>
        <v>5.03465268558313</v>
      </c>
    </row>
    <row r="7" ht="19.5" customHeight="1" spans="1:9">
      <c r="A7" s="13" t="s">
        <v>160</v>
      </c>
      <c r="B7" s="44"/>
      <c r="C7" s="13"/>
      <c r="D7" s="45"/>
      <c r="E7" s="45"/>
      <c r="F7" s="14" t="s">
        <v>157</v>
      </c>
      <c r="G7" s="45">
        <v>3104</v>
      </c>
      <c r="H7" s="45">
        <v>3253</v>
      </c>
      <c r="I7" s="16">
        <f t="shared" si="0"/>
        <v>-4.58038733476791</v>
      </c>
    </row>
    <row r="8" ht="19.5" customHeight="1" spans="1:9">
      <c r="A8" s="13" t="s">
        <v>161</v>
      </c>
      <c r="B8" s="44"/>
      <c r="C8" s="13"/>
      <c r="D8" s="45"/>
      <c r="E8" s="45"/>
      <c r="F8" s="14" t="s">
        <v>157</v>
      </c>
      <c r="G8" s="45">
        <v>1166</v>
      </c>
      <c r="H8" s="45">
        <v>1269</v>
      </c>
      <c r="I8" s="16">
        <f t="shared" si="0"/>
        <v>-8.11662726556344</v>
      </c>
    </row>
    <row r="9" ht="19.5" customHeight="1" spans="1:9">
      <c r="A9" s="13" t="s">
        <v>162</v>
      </c>
      <c r="B9" s="44"/>
      <c r="C9" s="13"/>
      <c r="D9" s="45"/>
      <c r="E9" s="45"/>
      <c r="F9" s="14" t="s">
        <v>157</v>
      </c>
      <c r="G9" s="45">
        <v>928300</v>
      </c>
      <c r="H9" s="45">
        <v>883109</v>
      </c>
      <c r="I9" s="16">
        <f t="shared" si="0"/>
        <v>5.11726185555803</v>
      </c>
    </row>
    <row r="10" ht="19.5" customHeight="1" spans="1:9">
      <c r="A10" s="6" t="s">
        <v>163</v>
      </c>
      <c r="B10" s="6"/>
      <c r="C10" s="47"/>
      <c r="D10" s="45"/>
      <c r="E10" s="45"/>
      <c r="F10" s="14" t="s">
        <v>157</v>
      </c>
      <c r="G10" s="45">
        <v>999</v>
      </c>
      <c r="H10" s="45">
        <v>1189</v>
      </c>
      <c r="I10" s="16">
        <f t="shared" si="0"/>
        <v>-15.9798149705635</v>
      </c>
    </row>
    <row r="11" ht="19.5" customHeight="1" spans="1:9">
      <c r="A11" s="13" t="s">
        <v>164</v>
      </c>
      <c r="B11" s="45"/>
      <c r="C11" s="45"/>
      <c r="D11" s="45"/>
      <c r="E11" s="45"/>
      <c r="F11" s="14" t="s">
        <v>157</v>
      </c>
      <c r="G11" s="45">
        <v>649510</v>
      </c>
      <c r="H11" s="45">
        <v>628122</v>
      </c>
      <c r="I11" s="16">
        <f t="shared" si="0"/>
        <v>3.40507098939378</v>
      </c>
    </row>
    <row r="12" ht="19.5" customHeight="1" spans="1:9">
      <c r="A12" s="13" t="s">
        <v>165</v>
      </c>
      <c r="B12" s="45"/>
      <c r="C12" s="45"/>
      <c r="D12" s="45"/>
      <c r="E12" s="45"/>
      <c r="F12" s="14" t="s">
        <v>166</v>
      </c>
      <c r="G12" s="45">
        <v>5243333</v>
      </c>
      <c r="H12" s="45">
        <v>5000718</v>
      </c>
      <c r="I12" s="16">
        <f t="shared" si="0"/>
        <v>4.85160330976472</v>
      </c>
    </row>
    <row r="13" ht="19.5" customHeight="1" spans="1:9">
      <c r="A13" s="13" t="s">
        <v>167</v>
      </c>
      <c r="B13" s="45"/>
      <c r="C13" s="45"/>
      <c r="D13" s="45"/>
      <c r="E13" s="45"/>
      <c r="F13" s="14" t="s">
        <v>157</v>
      </c>
      <c r="G13" s="45">
        <v>91539</v>
      </c>
      <c r="H13" s="45">
        <v>91918</v>
      </c>
      <c r="I13" s="16">
        <f t="shared" si="0"/>
        <v>-0.412324027937945</v>
      </c>
    </row>
    <row r="14" ht="19.5" customHeight="1" spans="1:9">
      <c r="A14" s="13" t="s">
        <v>168</v>
      </c>
      <c r="B14" s="45"/>
      <c r="C14" s="45"/>
      <c r="D14" s="45"/>
      <c r="E14" s="45"/>
      <c r="F14" s="14" t="s">
        <v>157</v>
      </c>
      <c r="G14" s="45">
        <v>13546</v>
      </c>
      <c r="H14" s="45">
        <v>14507</v>
      </c>
      <c r="I14" s="16">
        <f t="shared" si="0"/>
        <v>-6.62438822637347</v>
      </c>
    </row>
    <row r="15" ht="19.5" customHeight="1" spans="1:9">
      <c r="A15" s="13" t="s">
        <v>161</v>
      </c>
      <c r="B15" s="44"/>
      <c r="C15" s="13"/>
      <c r="D15" s="45"/>
      <c r="E15" s="45"/>
      <c r="F15" s="14" t="s">
        <v>157</v>
      </c>
      <c r="G15" s="45">
        <v>2688</v>
      </c>
      <c r="H15" s="45">
        <v>3274</v>
      </c>
      <c r="I15" s="16">
        <f t="shared" si="0"/>
        <v>-17.8985949908369</v>
      </c>
    </row>
    <row r="16" ht="19.5" customHeight="1" spans="1:9">
      <c r="A16" s="13" t="s">
        <v>169</v>
      </c>
      <c r="B16" s="44"/>
      <c r="C16" s="13"/>
      <c r="D16" s="45"/>
      <c r="E16" s="45"/>
      <c r="F16" s="14" t="s">
        <v>157</v>
      </c>
      <c r="G16" s="45">
        <v>75284</v>
      </c>
      <c r="H16" s="45">
        <v>74095</v>
      </c>
      <c r="I16" s="16">
        <f t="shared" si="0"/>
        <v>1.60469667318982</v>
      </c>
    </row>
    <row r="17" ht="19.5" customHeight="1" spans="1:9">
      <c r="A17" s="6" t="s">
        <v>163</v>
      </c>
      <c r="B17" s="6"/>
      <c r="C17" s="47"/>
      <c r="D17" s="45"/>
      <c r="E17" s="45"/>
      <c r="F17" s="14" t="s">
        <v>157</v>
      </c>
      <c r="G17" s="45">
        <v>21</v>
      </c>
      <c r="H17" s="45">
        <v>42</v>
      </c>
      <c r="I17" s="16">
        <f t="shared" si="0"/>
        <v>-50</v>
      </c>
    </row>
    <row r="18" ht="19.5" customHeight="1" spans="1:9">
      <c r="A18" s="13" t="s">
        <v>170</v>
      </c>
      <c r="B18" s="45"/>
      <c r="C18" s="45"/>
      <c r="D18" s="45"/>
      <c r="E18" s="45"/>
      <c r="F18" s="14" t="s">
        <v>157</v>
      </c>
      <c r="G18" s="45">
        <v>22112</v>
      </c>
      <c r="H18" s="45">
        <v>23013</v>
      </c>
      <c r="I18" s="16">
        <f t="shared" si="0"/>
        <v>-3.91517837743884</v>
      </c>
    </row>
    <row r="19" ht="19.5" customHeight="1" spans="1:9">
      <c r="A19" s="13" t="s">
        <v>171</v>
      </c>
      <c r="B19" s="45"/>
      <c r="C19" s="45"/>
      <c r="D19" s="45"/>
      <c r="E19" s="45"/>
      <c r="F19" s="14" t="s">
        <v>172</v>
      </c>
      <c r="G19" s="45">
        <v>217619.844</v>
      </c>
      <c r="H19" s="45">
        <v>223816</v>
      </c>
      <c r="I19" s="16">
        <f t="shared" si="0"/>
        <v>-2.76841512671123</v>
      </c>
    </row>
    <row r="20" ht="19.5" customHeight="1" spans="1:9">
      <c r="A20" s="13" t="s">
        <v>173</v>
      </c>
      <c r="B20" s="45"/>
      <c r="C20" s="45"/>
      <c r="D20" s="45"/>
      <c r="E20" s="45"/>
      <c r="F20" s="14" t="s">
        <v>174</v>
      </c>
      <c r="G20" s="45">
        <v>3688</v>
      </c>
      <c r="H20" s="45">
        <v>3590</v>
      </c>
      <c r="I20" s="16">
        <f t="shared" si="0"/>
        <v>2.72980501392758</v>
      </c>
    </row>
    <row r="21" ht="19.5" customHeight="1" spans="1:9">
      <c r="A21" s="13" t="s">
        <v>175</v>
      </c>
      <c r="B21" s="45"/>
      <c r="C21" s="45"/>
      <c r="D21" s="45"/>
      <c r="E21" s="45"/>
      <c r="F21" s="14" t="s">
        <v>174</v>
      </c>
      <c r="G21" s="45">
        <v>869330</v>
      </c>
      <c r="H21" s="45">
        <v>725612</v>
      </c>
      <c r="I21" s="16">
        <f t="shared" si="0"/>
        <v>19.8064530355066</v>
      </c>
    </row>
    <row r="22" ht="19.5" customHeight="1" spans="1:9">
      <c r="A22" s="13" t="s">
        <v>176</v>
      </c>
      <c r="B22" s="45"/>
      <c r="C22" s="45"/>
      <c r="D22" s="45"/>
      <c r="E22" s="45"/>
      <c r="F22" s="14" t="s">
        <v>174</v>
      </c>
      <c r="G22" s="137" t="s">
        <v>113</v>
      </c>
      <c r="H22" s="137" t="s">
        <v>113</v>
      </c>
      <c r="I22" s="138" t="s">
        <v>113</v>
      </c>
    </row>
    <row r="23" ht="19.5" customHeight="1" spans="1:9">
      <c r="A23" s="13" t="s">
        <v>177</v>
      </c>
      <c r="B23" s="45"/>
      <c r="C23" s="45"/>
      <c r="D23" s="45"/>
      <c r="E23" s="45"/>
      <c r="F23" s="14" t="s">
        <v>174</v>
      </c>
      <c r="G23" s="45">
        <v>5503</v>
      </c>
      <c r="H23" s="45">
        <v>5742</v>
      </c>
      <c r="I23" s="16">
        <f t="shared" si="0"/>
        <v>-4.16231278300244</v>
      </c>
    </row>
    <row r="24" ht="19.5" customHeight="1" spans="1:9">
      <c r="A24" s="13" t="s">
        <v>178</v>
      </c>
      <c r="B24" s="45"/>
      <c r="C24" s="45"/>
      <c r="D24" s="45"/>
      <c r="E24" s="45"/>
      <c r="F24" s="14" t="s">
        <v>174</v>
      </c>
      <c r="G24" s="137" t="s">
        <v>113</v>
      </c>
      <c r="H24" s="137" t="s">
        <v>113</v>
      </c>
      <c r="I24" s="138" t="s">
        <v>113</v>
      </c>
    </row>
    <row r="25" ht="19.5" customHeight="1" spans="1:9">
      <c r="A25" s="13" t="s">
        <v>179</v>
      </c>
      <c r="B25" s="45"/>
      <c r="C25" s="45"/>
      <c r="D25" s="45"/>
      <c r="E25" s="45"/>
      <c r="F25" s="14" t="s">
        <v>180</v>
      </c>
      <c r="G25" s="49">
        <v>143</v>
      </c>
      <c r="H25" s="49">
        <v>151</v>
      </c>
      <c r="I25" s="16">
        <f t="shared" si="0"/>
        <v>-5.29801324503311</v>
      </c>
    </row>
    <row r="26" ht="19.5" customHeight="1" spans="1:9">
      <c r="A26" s="1" t="s">
        <v>181</v>
      </c>
      <c r="B26" s="1"/>
      <c r="C26" s="13"/>
      <c r="D26" s="45"/>
      <c r="E26" s="45"/>
      <c r="F26" s="14" t="s">
        <v>182</v>
      </c>
      <c r="G26" s="50">
        <v>26411</v>
      </c>
      <c r="H26" s="50">
        <v>26254</v>
      </c>
      <c r="I26" s="16">
        <f t="shared" si="0"/>
        <v>0.598004113658871</v>
      </c>
    </row>
    <row r="27" ht="19.5" customHeight="1" spans="1:9">
      <c r="A27" s="1" t="s">
        <v>183</v>
      </c>
      <c r="B27" s="1"/>
      <c r="C27" s="13"/>
      <c r="D27" s="45"/>
      <c r="E27" s="45"/>
      <c r="F27" s="14" t="s">
        <v>182</v>
      </c>
      <c r="G27" s="49">
        <v>501713</v>
      </c>
      <c r="H27" s="49">
        <v>528811</v>
      </c>
      <c r="I27" s="16">
        <f t="shared" si="0"/>
        <v>-5.12432608247559</v>
      </c>
    </row>
    <row r="28" ht="19.5" customHeight="1" spans="1:9">
      <c r="A28" s="1" t="s">
        <v>184</v>
      </c>
      <c r="B28" s="1"/>
      <c r="C28" s="13"/>
      <c r="D28" s="45"/>
      <c r="E28" s="45"/>
      <c r="F28" s="14" t="s">
        <v>185</v>
      </c>
      <c r="G28" s="49">
        <v>203141</v>
      </c>
      <c r="H28" s="49">
        <v>212177</v>
      </c>
      <c r="I28" s="16">
        <f t="shared" si="0"/>
        <v>-4.2587085310849</v>
      </c>
    </row>
    <row r="29" ht="19.5" customHeight="1" spans="1:9">
      <c r="A29" s="1" t="s">
        <v>186</v>
      </c>
      <c r="B29" s="1"/>
      <c r="C29" s="13"/>
      <c r="D29" s="45"/>
      <c r="E29" s="45"/>
      <c r="F29" s="14" t="s">
        <v>180</v>
      </c>
      <c r="G29" s="49">
        <v>10</v>
      </c>
      <c r="H29" s="49">
        <v>8</v>
      </c>
      <c r="I29" s="16">
        <f t="shared" si="0"/>
        <v>25</v>
      </c>
    </row>
    <row r="30" ht="19.5" customHeight="1" spans="1:9">
      <c r="A30" s="1" t="s">
        <v>181</v>
      </c>
      <c r="B30" s="1"/>
      <c r="C30" s="13"/>
      <c r="D30" s="45"/>
      <c r="E30" s="45"/>
      <c r="F30" s="14" t="s">
        <v>182</v>
      </c>
      <c r="G30" s="49">
        <v>1098</v>
      </c>
      <c r="H30" s="49">
        <v>941</v>
      </c>
      <c r="I30" s="16">
        <f t="shared" si="0"/>
        <v>16.6843783209352</v>
      </c>
    </row>
    <row r="31" ht="19.5" customHeight="1" spans="1:9">
      <c r="A31" s="13" t="s">
        <v>187</v>
      </c>
      <c r="B31" s="45"/>
      <c r="C31" s="45"/>
      <c r="D31" s="45"/>
      <c r="E31" s="45"/>
      <c r="F31" s="14" t="s">
        <v>180</v>
      </c>
      <c r="G31" s="49">
        <v>29</v>
      </c>
      <c r="H31" s="49">
        <v>29</v>
      </c>
      <c r="I31" s="16">
        <f t="shared" si="0"/>
        <v>0</v>
      </c>
    </row>
    <row r="32" ht="19.5" customHeight="1" spans="1:9">
      <c r="A32" s="13" t="s">
        <v>188</v>
      </c>
      <c r="B32" s="45"/>
      <c r="C32" s="45"/>
      <c r="D32" s="45"/>
      <c r="E32" s="45"/>
      <c r="F32" s="14" t="s">
        <v>182</v>
      </c>
      <c r="G32" s="49">
        <v>25313</v>
      </c>
      <c r="H32" s="49">
        <v>25313</v>
      </c>
      <c r="I32" s="16">
        <f t="shared" si="0"/>
        <v>0</v>
      </c>
    </row>
    <row r="33" ht="19.5" customHeight="1" spans="1:9">
      <c r="A33" s="13" t="s">
        <v>189</v>
      </c>
      <c r="B33" s="45"/>
      <c r="C33" s="45"/>
      <c r="D33" s="45"/>
      <c r="E33" s="45"/>
      <c r="F33" s="14" t="s">
        <v>190</v>
      </c>
      <c r="G33" s="50">
        <v>60520</v>
      </c>
      <c r="H33" s="50">
        <v>60520</v>
      </c>
      <c r="I33" s="16">
        <f t="shared" si="0"/>
        <v>0</v>
      </c>
    </row>
    <row r="34" spans="1:9">
      <c r="A34" s="1" t="s">
        <v>191</v>
      </c>
      <c r="B34" s="1"/>
      <c r="C34" s="13"/>
      <c r="D34" s="45"/>
      <c r="E34" s="45"/>
      <c r="F34" s="14" t="s">
        <v>180</v>
      </c>
      <c r="G34" s="49">
        <v>104</v>
      </c>
      <c r="H34" s="49">
        <v>114</v>
      </c>
      <c r="I34" s="16">
        <f t="shared" si="0"/>
        <v>-8.7719298245614</v>
      </c>
    </row>
    <row r="35" ht="15" spans="1:9">
      <c r="A35" s="51" t="s">
        <v>183</v>
      </c>
      <c r="B35" s="52"/>
      <c r="C35" s="52"/>
      <c r="D35" s="52"/>
      <c r="E35" s="52"/>
      <c r="F35" s="53" t="s">
        <v>192</v>
      </c>
      <c r="G35" s="54">
        <v>441193</v>
      </c>
      <c r="H35" s="54">
        <v>468291</v>
      </c>
      <c r="I35" s="16">
        <f t="shared" si="0"/>
        <v>-5.78657287882962</v>
      </c>
    </row>
    <row r="36" ht="39.75" customHeight="1" spans="1:9">
      <c r="A36" s="55" t="s">
        <v>193</v>
      </c>
      <c r="B36" s="56"/>
      <c r="C36" s="56"/>
      <c r="D36" s="56"/>
      <c r="E36" s="56"/>
      <c r="F36" s="56"/>
      <c r="G36" s="56"/>
      <c r="H36" s="56"/>
      <c r="I36" s="56"/>
    </row>
  </sheetData>
  <mergeCells count="11">
    <mergeCell ref="A1:I1"/>
    <mergeCell ref="A10:C10"/>
    <mergeCell ref="A17:C17"/>
    <mergeCell ref="A31:C31"/>
    <mergeCell ref="A32:C32"/>
    <mergeCell ref="A33:C33"/>
    <mergeCell ref="A36:I36"/>
    <mergeCell ref="G2:G3"/>
    <mergeCell ref="H2:H3"/>
    <mergeCell ref="I2:I3"/>
    <mergeCell ref="A2:C3"/>
  </mergeCells>
  <pageMargins left="0.75" right="0.75" top="1" bottom="1" header="0.5" footer="0.5"/>
  <pageSetup paperSize="9" orientation="portrait" horizontalDpi="180" verticalDpi="18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topLeftCell="A4" workbookViewId="0">
      <selection activeCell="K13" sqref="K13"/>
    </sheetView>
  </sheetViews>
  <sheetFormatPr defaultColWidth="9" defaultRowHeight="14.25"/>
  <cols>
    <col min="1" max="1" width="29.75" style="2" customWidth="1"/>
    <col min="2" max="2" width="8.25" style="23" customWidth="1"/>
    <col min="3" max="7" width="7.625" style="23" customWidth="1"/>
    <col min="8" max="8" width="8.625" style="23" customWidth="1"/>
    <col min="9" max="16384" width="9" style="2"/>
  </cols>
  <sheetData>
    <row r="1" ht="30" customHeight="1" spans="1:9">
      <c r="A1" s="3" t="s">
        <v>194</v>
      </c>
      <c r="B1" s="3"/>
      <c r="C1" s="3"/>
      <c r="D1" s="3"/>
      <c r="E1" s="3"/>
      <c r="F1" s="3"/>
      <c r="G1" s="3"/>
      <c r="H1" s="3"/>
    </row>
    <row r="2" s="1" customFormat="1" ht="30" customHeight="1" spans="1:9">
      <c r="A2" s="24"/>
      <c r="B2" s="6"/>
      <c r="C2" s="6"/>
      <c r="D2" s="6"/>
      <c r="E2" s="6"/>
      <c r="F2" s="6"/>
      <c r="G2" s="25" t="s">
        <v>195</v>
      </c>
      <c r="H2" s="25"/>
    </row>
    <row r="3" ht="55.5" customHeight="1" spans="1:9">
      <c r="A3" s="26" t="s">
        <v>104</v>
      </c>
      <c r="B3" s="27" t="s">
        <v>196</v>
      </c>
      <c r="C3" s="27" t="s">
        <v>197</v>
      </c>
      <c r="D3" s="27" t="s">
        <v>198</v>
      </c>
      <c r="E3" s="27" t="s">
        <v>199</v>
      </c>
      <c r="F3" s="27" t="s">
        <v>200</v>
      </c>
      <c r="G3" s="27" t="s">
        <v>201</v>
      </c>
      <c r="H3" s="28" t="s">
        <v>202</v>
      </c>
    </row>
    <row r="4" ht="28.5" customHeight="1" spans="1:9">
      <c r="A4" s="29" t="s">
        <v>203</v>
      </c>
      <c r="B4" s="30">
        <v>23026.5</v>
      </c>
      <c r="C4" s="30">
        <v>629.778</v>
      </c>
      <c r="D4" s="30">
        <v>1658.702</v>
      </c>
      <c r="E4" s="30">
        <v>2628.231</v>
      </c>
      <c r="F4" s="30">
        <v>6287.017</v>
      </c>
      <c r="G4" s="31"/>
      <c r="H4" s="32">
        <v>11822.772</v>
      </c>
      <c r="I4" s="33"/>
    </row>
    <row r="5" ht="28.5" customHeight="1" spans="1:9">
      <c r="A5" s="29" t="s">
        <v>204</v>
      </c>
      <c r="B5" s="30">
        <v>23026.5</v>
      </c>
      <c r="C5" s="30">
        <v>629.778</v>
      </c>
      <c r="D5" s="30">
        <v>1658.702</v>
      </c>
      <c r="E5" s="30">
        <v>2628.231</v>
      </c>
      <c r="F5" s="30">
        <v>6287.017</v>
      </c>
      <c r="G5" s="31"/>
      <c r="H5" s="32">
        <v>11822.772</v>
      </c>
      <c r="I5" s="1"/>
    </row>
    <row r="6" ht="28.5" customHeight="1" spans="1:9">
      <c r="A6" s="29" t="s">
        <v>205</v>
      </c>
      <c r="B6" s="30">
        <v>528.872</v>
      </c>
      <c r="C6" s="30">
        <v>245.09</v>
      </c>
      <c r="D6" s="30">
        <v>283.782</v>
      </c>
      <c r="E6" s="31">
        <v>0</v>
      </c>
      <c r="F6" s="31">
        <v>0</v>
      </c>
      <c r="G6" s="31"/>
      <c r="H6" s="34">
        <v>0</v>
      </c>
    </row>
    <row r="7" ht="28.5" customHeight="1" spans="1:9">
      <c r="A7" s="29" t="s">
        <v>206</v>
      </c>
      <c r="B7" s="30">
        <v>592.727</v>
      </c>
      <c r="C7" s="30">
        <v>320.696</v>
      </c>
      <c r="D7" s="30">
        <v>215.315</v>
      </c>
      <c r="E7" s="30">
        <v>8.118</v>
      </c>
      <c r="F7" s="30">
        <v>18.638</v>
      </c>
      <c r="G7" s="31"/>
      <c r="H7" s="32">
        <v>29.96</v>
      </c>
      <c r="I7" s="35"/>
    </row>
    <row r="8" ht="28.5" customHeight="1" spans="1:9">
      <c r="A8" s="29" t="s">
        <v>207</v>
      </c>
      <c r="B8" s="30">
        <v>1449.007</v>
      </c>
      <c r="C8" s="30">
        <v>36.915</v>
      </c>
      <c r="D8" s="30">
        <v>830.091</v>
      </c>
      <c r="E8" s="30">
        <v>469.52</v>
      </c>
      <c r="F8" s="30">
        <v>51.297</v>
      </c>
      <c r="G8" s="31"/>
      <c r="H8" s="32">
        <v>61.184</v>
      </c>
      <c r="I8" s="35"/>
    </row>
    <row r="9" ht="28.5" customHeight="1" spans="1:9">
      <c r="A9" s="29" t="s">
        <v>208</v>
      </c>
      <c r="B9" s="30">
        <v>2458.209</v>
      </c>
      <c r="C9" s="30">
        <v>24.712</v>
      </c>
      <c r="D9" s="30">
        <v>265.798</v>
      </c>
      <c r="E9" s="30">
        <v>1295.711</v>
      </c>
      <c r="F9" s="30">
        <v>698.91</v>
      </c>
      <c r="G9" s="31"/>
      <c r="H9" s="32">
        <v>173.078</v>
      </c>
      <c r="I9" s="35"/>
    </row>
    <row r="10" ht="28.5" customHeight="1" spans="1:9">
      <c r="A10" s="29" t="s">
        <v>209</v>
      </c>
      <c r="B10" s="30">
        <v>17997.685</v>
      </c>
      <c r="C10" s="30">
        <v>2.365</v>
      </c>
      <c r="D10" s="30">
        <v>63.716</v>
      </c>
      <c r="E10" s="30">
        <v>854.882</v>
      </c>
      <c r="F10" s="30">
        <v>5518.172</v>
      </c>
      <c r="G10" s="31"/>
      <c r="H10" s="32">
        <v>11558.55</v>
      </c>
      <c r="I10" s="35"/>
    </row>
    <row r="11" ht="28.5" customHeight="1" spans="1:9">
      <c r="A11" s="29" t="s">
        <v>210</v>
      </c>
      <c r="B11" s="31">
        <v>0</v>
      </c>
      <c r="C11" s="31">
        <v>0</v>
      </c>
      <c r="D11" s="31">
        <v>0</v>
      </c>
      <c r="E11" s="31">
        <v>0</v>
      </c>
      <c r="F11" s="31">
        <v>0</v>
      </c>
      <c r="G11" s="31"/>
      <c r="H11" s="34">
        <v>0</v>
      </c>
      <c r="I11" s="35"/>
    </row>
    <row r="12" ht="28.5" customHeight="1" spans="1:9">
      <c r="A12" s="29" t="s">
        <v>211</v>
      </c>
      <c r="B12" s="30">
        <v>23026.5</v>
      </c>
      <c r="C12" s="30">
        <v>629.778</v>
      </c>
      <c r="D12" s="30">
        <v>1658.702</v>
      </c>
      <c r="E12" s="30">
        <v>2628.231</v>
      </c>
      <c r="F12" s="30">
        <v>6287.017</v>
      </c>
      <c r="G12" s="31"/>
      <c r="H12" s="32">
        <v>11822.772</v>
      </c>
      <c r="I12" s="1"/>
    </row>
    <row r="13" ht="28.5" customHeight="1" spans="1:9">
      <c r="A13" s="29" t="s">
        <v>212</v>
      </c>
      <c r="B13" s="30">
        <v>22990.491</v>
      </c>
      <c r="C13" s="30">
        <v>629.778</v>
      </c>
      <c r="D13" s="30">
        <v>1649.672</v>
      </c>
      <c r="E13" s="30">
        <v>2623.289</v>
      </c>
      <c r="F13" s="30">
        <v>6279.241</v>
      </c>
      <c r="G13" s="31"/>
      <c r="H13" s="32">
        <v>11808.511</v>
      </c>
      <c r="I13" s="36"/>
    </row>
    <row r="14" ht="28.5" customHeight="1" spans="1:9">
      <c r="A14" s="29" t="s">
        <v>213</v>
      </c>
      <c r="B14" s="30">
        <v>1898.944</v>
      </c>
      <c r="C14" s="37">
        <v>529.528</v>
      </c>
      <c r="D14" s="30">
        <v>628.471</v>
      </c>
      <c r="E14" s="30">
        <v>304.047</v>
      </c>
      <c r="F14" s="30">
        <v>357.13</v>
      </c>
      <c r="G14" s="31"/>
      <c r="H14" s="32">
        <v>79.768</v>
      </c>
    </row>
    <row r="15" ht="28.5" customHeight="1" spans="1:9">
      <c r="A15" s="29" t="s">
        <v>214</v>
      </c>
      <c r="B15" s="30">
        <v>21091.547</v>
      </c>
      <c r="C15" s="30">
        <v>100.25</v>
      </c>
      <c r="D15" s="30">
        <v>1021.201</v>
      </c>
      <c r="E15" s="30">
        <v>2319.242</v>
      </c>
      <c r="F15" s="30">
        <v>5922.111</v>
      </c>
      <c r="G15" s="31"/>
      <c r="H15" s="32">
        <v>11728.743</v>
      </c>
    </row>
    <row r="16" ht="28.5" customHeight="1" spans="1:9">
      <c r="A16" s="29" t="s">
        <v>215</v>
      </c>
      <c r="B16" s="30">
        <v>22.475</v>
      </c>
      <c r="C16" s="31">
        <v>0</v>
      </c>
      <c r="D16" s="30">
        <v>0</v>
      </c>
      <c r="E16" s="30">
        <v>4.942</v>
      </c>
      <c r="F16" s="30">
        <v>7.776</v>
      </c>
      <c r="G16" s="31"/>
      <c r="H16" s="32">
        <v>9.757</v>
      </c>
    </row>
    <row r="17" ht="28.5" customHeight="1" spans="1:9">
      <c r="A17" s="29" t="s">
        <v>216</v>
      </c>
      <c r="B17" s="30">
        <v>9.02999999999997</v>
      </c>
      <c r="C17" s="31">
        <v>0</v>
      </c>
      <c r="D17" s="30">
        <v>9.02999999999997</v>
      </c>
      <c r="E17" s="31">
        <v>0</v>
      </c>
      <c r="F17" s="31">
        <v>0</v>
      </c>
      <c r="G17" s="31"/>
      <c r="H17" s="34">
        <v>0</v>
      </c>
    </row>
    <row r="18" ht="28.5" customHeight="1" spans="1:9">
      <c r="A18" s="29" t="s">
        <v>217</v>
      </c>
      <c r="B18" s="30">
        <v>23017.47</v>
      </c>
      <c r="C18" s="30">
        <v>629.778</v>
      </c>
      <c r="D18" s="30">
        <v>1649.672</v>
      </c>
      <c r="E18" s="30">
        <v>2628.231</v>
      </c>
      <c r="F18" s="30">
        <v>6287.017</v>
      </c>
      <c r="G18" s="31"/>
      <c r="H18" s="32">
        <v>11822.772</v>
      </c>
      <c r="I18" s="35"/>
    </row>
    <row r="19" ht="28.5" customHeight="1" spans="1:9">
      <c r="A19" s="29" t="s">
        <v>218</v>
      </c>
      <c r="B19" s="30">
        <v>21167.283</v>
      </c>
      <c r="C19" s="30">
        <v>546.433</v>
      </c>
      <c r="D19" s="30">
        <v>1359.996</v>
      </c>
      <c r="E19" s="30">
        <v>1248.549</v>
      </c>
      <c r="F19" s="30">
        <v>6278.839</v>
      </c>
      <c r="G19" s="31"/>
      <c r="H19" s="32">
        <v>11733.466</v>
      </c>
    </row>
    <row r="20" ht="28.5" customHeight="1" spans="1:9">
      <c r="A20" s="29" t="s">
        <v>219</v>
      </c>
      <c r="B20" s="30">
        <v>3482</v>
      </c>
      <c r="C20" s="30">
        <v>926</v>
      </c>
      <c r="D20" s="30">
        <v>868</v>
      </c>
      <c r="E20" s="30">
        <v>417</v>
      </c>
      <c r="F20" s="30">
        <v>739</v>
      </c>
      <c r="G20" s="31"/>
      <c r="H20" s="32">
        <v>532</v>
      </c>
      <c r="I20" s="1"/>
    </row>
    <row r="21" ht="28.5" customHeight="1" spans="1:9">
      <c r="A21" s="29" t="s">
        <v>220</v>
      </c>
      <c r="B21" s="30">
        <v>263883.94</v>
      </c>
      <c r="C21" s="30">
        <v>55573.61</v>
      </c>
      <c r="D21" s="30">
        <v>162466.6</v>
      </c>
      <c r="E21" s="30">
        <v>14976.98</v>
      </c>
      <c r="F21" s="30">
        <v>19335.51</v>
      </c>
      <c r="G21" s="31"/>
      <c r="H21" s="32">
        <v>11531.24</v>
      </c>
      <c r="I21" s="36"/>
    </row>
    <row r="22" ht="28.5" customHeight="1" spans="1:9">
      <c r="A22" s="38" t="s">
        <v>221</v>
      </c>
      <c r="B22" s="39">
        <v>20</v>
      </c>
      <c r="C22" s="40">
        <v>0</v>
      </c>
      <c r="D22" s="39">
        <v>3</v>
      </c>
      <c r="E22" s="39">
        <v>2</v>
      </c>
      <c r="F22" s="39">
        <v>6</v>
      </c>
      <c r="G22" s="40"/>
      <c r="H22" s="41">
        <v>9</v>
      </c>
      <c r="I22" s="1"/>
    </row>
    <row r="23" ht="22.5" customHeight="1" spans="1:9">
      <c r="A23" s="2" t="s">
        <v>152</v>
      </c>
    </row>
  </sheetData>
  <mergeCells count="2">
    <mergeCell ref="A1:H1"/>
    <mergeCell ref="G2:H2"/>
  </mergeCells>
  <pageMargins left="0.551181102362205" right="0.551181102362205" top="0.984251968503937" bottom="0.984251968503937" header="0.511811023622047" footer="0.511811023622047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zoomScale="93" zoomScaleNormal="93" workbookViewId="0">
      <selection activeCell="G9" sqref="G9"/>
    </sheetView>
  </sheetViews>
  <sheetFormatPr defaultColWidth="9" defaultRowHeight="14.25" outlineLevelCol="4"/>
  <cols>
    <col min="1" max="1" width="20.5" style="2" customWidth="1"/>
    <col min="2" max="2" width="9" style="2"/>
    <col min="3" max="3" width="15" style="2" customWidth="1"/>
    <col min="4" max="4" width="13.5" style="2" customWidth="1"/>
    <col min="5" max="5" width="17.875" style="2" customWidth="1"/>
    <col min="6" max="16384" width="9" style="2"/>
  </cols>
  <sheetData>
    <row r="1" ht="20.25" spans="1:5">
      <c r="A1" s="3" t="s">
        <v>222</v>
      </c>
      <c r="B1" s="4"/>
      <c r="C1" s="4"/>
      <c r="D1" s="4"/>
      <c r="E1" s="4"/>
    </row>
    <row r="2" s="1" customFormat="1" ht="19.5" spans="1:5">
      <c r="A2" s="5"/>
      <c r="B2" s="6"/>
      <c r="C2" s="6"/>
      <c r="D2" s="6"/>
      <c r="E2" s="6"/>
    </row>
    <row r="3" ht="24.95" customHeight="1" spans="1:5">
      <c r="A3" s="7" t="s">
        <v>104</v>
      </c>
      <c r="B3" s="8" t="s">
        <v>154</v>
      </c>
      <c r="C3" s="8" t="s">
        <v>97</v>
      </c>
      <c r="D3" s="8" t="s">
        <v>96</v>
      </c>
      <c r="E3" s="9" t="s">
        <v>223</v>
      </c>
    </row>
    <row r="4" ht="24.95" customHeight="1" spans="1:5">
      <c r="A4" s="10"/>
      <c r="B4" s="11" t="s">
        <v>155</v>
      </c>
      <c r="C4" s="11"/>
      <c r="D4" s="11"/>
      <c r="E4" s="12"/>
    </row>
    <row r="5" ht="24.95" customHeight="1" spans="1:5">
      <c r="A5" s="13" t="s">
        <v>224</v>
      </c>
      <c r="B5" s="14" t="s">
        <v>225</v>
      </c>
      <c r="C5" s="15">
        <v>141</v>
      </c>
      <c r="D5" s="15">
        <v>149</v>
      </c>
      <c r="E5" s="16">
        <f>C5/D5*100-100</f>
        <v>-5.36912751677853</v>
      </c>
    </row>
    <row r="6" ht="24.95" customHeight="1" spans="1:5">
      <c r="A6" s="13" t="s">
        <v>226</v>
      </c>
      <c r="B6" s="14" t="s">
        <v>225</v>
      </c>
      <c r="C6" s="15">
        <v>29</v>
      </c>
      <c r="D6" s="15">
        <v>33</v>
      </c>
      <c r="E6" s="16">
        <f t="shared" ref="E6:E18" si="0">C6/D6*100-100</f>
        <v>-12.1212121212121</v>
      </c>
    </row>
    <row r="7" ht="24.95" customHeight="1" spans="1:5">
      <c r="A7" s="13" t="s">
        <v>227</v>
      </c>
      <c r="B7" s="14" t="s">
        <v>228</v>
      </c>
      <c r="C7" s="17">
        <v>95.24</v>
      </c>
      <c r="D7" s="17">
        <v>90.11</v>
      </c>
      <c r="E7" s="16">
        <f t="shared" si="0"/>
        <v>5.69304183775385</v>
      </c>
    </row>
    <row r="8" ht="24.95" customHeight="1" spans="1:5">
      <c r="A8" s="13" t="s">
        <v>229</v>
      </c>
      <c r="B8" s="14" t="s">
        <v>230</v>
      </c>
      <c r="C8" s="17">
        <v>2248.92</v>
      </c>
      <c r="D8" s="17">
        <v>2591.21</v>
      </c>
      <c r="E8" s="16">
        <f t="shared" si="0"/>
        <v>-13.2096588080472</v>
      </c>
    </row>
    <row r="9" ht="27" customHeight="1" spans="1:5">
      <c r="A9" s="13" t="s">
        <v>231</v>
      </c>
      <c r="B9" s="14" t="s">
        <v>228</v>
      </c>
      <c r="C9" s="17">
        <v>21565.8265</v>
      </c>
      <c r="D9" s="17">
        <v>14937.4327</v>
      </c>
      <c r="E9" s="16">
        <f t="shared" si="0"/>
        <v>44.374384361243</v>
      </c>
    </row>
    <row r="10" ht="24.95" customHeight="1" spans="1:5">
      <c r="A10" s="13" t="s">
        <v>232</v>
      </c>
      <c r="B10" s="14" t="s">
        <v>233</v>
      </c>
      <c r="C10" s="17">
        <v>276481.8263</v>
      </c>
      <c r="D10" s="17">
        <v>262024.4972</v>
      </c>
      <c r="E10" s="16">
        <f t="shared" si="0"/>
        <v>5.51754864697438</v>
      </c>
    </row>
    <row r="11" ht="24.95" customHeight="1" spans="1:5">
      <c r="A11" s="13" t="s">
        <v>234</v>
      </c>
      <c r="B11" s="14" t="s">
        <v>233</v>
      </c>
      <c r="C11" s="17">
        <v>168718.5271</v>
      </c>
      <c r="D11" s="17">
        <v>134637.1572</v>
      </c>
      <c r="E11" s="16">
        <f t="shared" si="0"/>
        <v>25.3134948841597</v>
      </c>
    </row>
    <row r="12" ht="24.95" customHeight="1" spans="1:5">
      <c r="A12" s="13" t="s">
        <v>235</v>
      </c>
      <c r="B12" s="14" t="s">
        <v>233</v>
      </c>
      <c r="C12" s="17">
        <v>968566.6921469</v>
      </c>
      <c r="D12" s="18">
        <v>870866.2</v>
      </c>
      <c r="E12" s="19">
        <f t="shared" si="0"/>
        <v>11.218771855757</v>
      </c>
    </row>
    <row r="13" ht="24.95" customHeight="1" spans="1:5">
      <c r="A13" s="20" t="s">
        <v>236</v>
      </c>
      <c r="B13" s="14" t="s">
        <v>233</v>
      </c>
      <c r="C13" s="17">
        <v>290438.579172</v>
      </c>
      <c r="D13" s="17">
        <v>241666.216722</v>
      </c>
      <c r="E13" s="16">
        <f t="shared" si="0"/>
        <v>20.1817047957949</v>
      </c>
    </row>
    <row r="14" ht="24.95" customHeight="1" spans="1:5">
      <c r="A14" s="20" t="s">
        <v>237</v>
      </c>
      <c r="B14" s="14" t="s">
        <v>233</v>
      </c>
      <c r="C14" s="17">
        <v>678128.1129749</v>
      </c>
      <c r="D14" s="18">
        <v>629200</v>
      </c>
      <c r="E14" s="19">
        <f t="shared" si="0"/>
        <v>7.77624173154801</v>
      </c>
    </row>
    <row r="15" ht="24.95" customHeight="1" spans="1:5">
      <c r="A15" s="13" t="s">
        <v>238</v>
      </c>
      <c r="B15" s="14" t="s">
        <v>239</v>
      </c>
      <c r="C15" s="17">
        <v>771.3461</v>
      </c>
      <c r="D15" s="17">
        <v>727.7521</v>
      </c>
      <c r="E15" s="16">
        <f t="shared" si="0"/>
        <v>5.99022661700323</v>
      </c>
    </row>
    <row r="16" ht="24.95" customHeight="1" spans="1:5">
      <c r="A16" s="13" t="s">
        <v>240</v>
      </c>
      <c r="B16" s="14" t="s">
        <v>239</v>
      </c>
      <c r="C16" s="17">
        <v>43.545</v>
      </c>
      <c r="D16" s="17">
        <v>47.2598</v>
      </c>
      <c r="E16" s="16">
        <f t="shared" si="0"/>
        <v>-7.86038028091527</v>
      </c>
    </row>
    <row r="17" ht="24.95" customHeight="1" spans="1:5">
      <c r="A17" s="13" t="s">
        <v>241</v>
      </c>
      <c r="B17" s="14" t="s">
        <v>239</v>
      </c>
      <c r="C17" s="17">
        <v>223.3047</v>
      </c>
      <c r="D17" s="17">
        <v>214.4821</v>
      </c>
      <c r="E17" s="16">
        <f t="shared" si="0"/>
        <v>4.11344349948084</v>
      </c>
    </row>
    <row r="18" ht="24.95" customHeight="1" spans="1:5">
      <c r="A18" s="13" t="s">
        <v>242</v>
      </c>
      <c r="B18" s="14" t="s">
        <v>239</v>
      </c>
      <c r="C18" s="21">
        <v>685.6767</v>
      </c>
      <c r="D18" s="21">
        <v>662.8711</v>
      </c>
      <c r="E18" s="16">
        <f t="shared" si="0"/>
        <v>3.4404275582387</v>
      </c>
    </row>
    <row r="19" ht="43.5" customHeight="1" spans="1:5">
      <c r="A19" s="22" t="s">
        <v>243</v>
      </c>
      <c r="B19" s="22"/>
      <c r="C19" s="22"/>
      <c r="D19" s="22"/>
      <c r="E19" s="22"/>
    </row>
    <row r="20" ht="24.95" customHeight="1"/>
    <row r="21" ht="24.95" customHeight="1"/>
    <row r="22" ht="40.5" customHeight="1"/>
  </sheetData>
  <mergeCells count="6">
    <mergeCell ref="A1:E1"/>
    <mergeCell ref="A19:E19"/>
    <mergeCell ref="A3:A4"/>
    <mergeCell ref="C3:C4"/>
    <mergeCell ref="D3:D4"/>
    <mergeCell ref="E3:E4"/>
  </mergeCells>
  <pageMargins left="0.75" right="0.75" top="1" bottom="1" header="0.5" footer="0.5"/>
  <pageSetup paperSize="9" orientation="portrait" horizontalDpi="180" verticalDpi="1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客货运输量及邮电业务总量(1)</vt:lpstr>
      <vt:lpstr>客货运输量及邮电业务总量续表(2)</vt:lpstr>
      <vt:lpstr>全社会货运量和客运量(3)</vt:lpstr>
      <vt:lpstr>全社会货运量和客运量续表(4)</vt:lpstr>
      <vt:lpstr>港口货物吞量(5)</vt:lpstr>
      <vt:lpstr>民用车辆和运输船舶拥有量(6)</vt:lpstr>
      <vt:lpstr>公路基本情况(7)</vt:lpstr>
      <vt:lpstr>邮电事业基本情况(8)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hk</dc:creator>
  <cp:lastModifiedBy>陈冠</cp:lastModifiedBy>
  <cp:revision>1</cp:revision>
  <dcterms:created xsi:type="dcterms:W3CDTF">2011-04-27T23:03:00Z</dcterms:created>
  <cp:lastPrinted>2021-07-09T19:31:00Z</cp:lastPrinted>
  <dcterms:modified xsi:type="dcterms:W3CDTF">2025-12-25T14:09:58Z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079082007FA44910975DAA4D5B84422B_13</vt:lpwstr>
  </property>
  <property fmtid="{D5CDD505-2E9C-101B-9397-08002B2CF9AE}" pid="4" name="CalculationRule">
    <vt:i4>0</vt:i4>
  </property>
</Properties>
</file>