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主要指标" sheetId="1" r:id="rId1"/>
    <sheet name="全社会固定资产投资总额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sharedStrings.xml><?xml version="1.0" encoding="utf-8"?>
<sst xmlns="http://schemas.openxmlformats.org/spreadsheetml/2006/main" count="621" uniqueCount="327">
  <si>
    <t>固定资产投资主要指标</t>
  </si>
  <si>
    <t>项    目</t>
  </si>
  <si>
    <t>2005年</t>
  </si>
  <si>
    <t>2010年</t>
  </si>
  <si>
    <t>2013年</t>
  </si>
  <si>
    <t>2014年</t>
  </si>
  <si>
    <t>2015年</t>
  </si>
  <si>
    <t>2016年</t>
  </si>
  <si>
    <t>2017年</t>
  </si>
  <si>
    <t>2018年比2017年增长（%）</t>
  </si>
  <si>
    <t>投资完成额      (亿元)</t>
  </si>
  <si>
    <r>
      <t xml:space="preserve">  </t>
    </r>
    <r>
      <rPr>
        <vertAlign val="superscript"/>
        <sz val="11"/>
        <rFont val="宋体"/>
        <family val="0"/>
      </rPr>
      <t xml:space="preserve"> #</t>
    </r>
    <r>
      <rPr>
        <sz val="11"/>
        <rFont val="宋体"/>
        <family val="0"/>
      </rPr>
      <t xml:space="preserve">房地产开发       </t>
    </r>
  </si>
  <si>
    <t xml:space="preserve">  按登记注册类型分    </t>
  </si>
  <si>
    <t xml:space="preserve">    内资             </t>
  </si>
  <si>
    <t xml:space="preserve">      国有           </t>
  </si>
  <si>
    <t xml:space="preserve">      集体           </t>
  </si>
  <si>
    <t xml:space="preserve">      股份合作       </t>
  </si>
  <si>
    <t xml:space="preserve">      联营           </t>
  </si>
  <si>
    <t xml:space="preserve">      其他有限责任公司</t>
  </si>
  <si>
    <t xml:space="preserve">      股份有限公司   </t>
  </si>
  <si>
    <t xml:space="preserve">      私营           </t>
  </si>
  <si>
    <t xml:space="preserve">      个体           </t>
  </si>
  <si>
    <t xml:space="preserve">      其他           </t>
  </si>
  <si>
    <t xml:space="preserve">    港澳台投资       </t>
  </si>
  <si>
    <t xml:space="preserve">    外商投资         </t>
  </si>
  <si>
    <t xml:space="preserve">  按构成分           </t>
  </si>
  <si>
    <t xml:space="preserve">    建筑安装工程     </t>
  </si>
  <si>
    <t xml:space="preserve">    设备工具器具购置  </t>
  </si>
  <si>
    <t xml:space="preserve">    其他费用         </t>
  </si>
  <si>
    <t xml:space="preserve">  按三次产业分       </t>
  </si>
  <si>
    <t xml:space="preserve">    第一产业         </t>
  </si>
  <si>
    <t xml:space="preserve">    第二产业         </t>
  </si>
  <si>
    <t xml:space="preserve">    第三产业         </t>
  </si>
  <si>
    <t xml:space="preserve">按财务拨贷款合计(亿元)  </t>
  </si>
  <si>
    <t xml:space="preserve">  国家预算资金       </t>
  </si>
  <si>
    <t xml:space="preserve">  国内贷款           </t>
  </si>
  <si>
    <t xml:space="preserve">  利用外资           </t>
  </si>
  <si>
    <t xml:space="preserve">  自筹资金           </t>
  </si>
  <si>
    <t xml:space="preserve">  其他资金           </t>
  </si>
  <si>
    <t>房屋建筑面积(万平方米)</t>
  </si>
  <si>
    <t xml:space="preserve">  施工面积           </t>
  </si>
  <si>
    <t xml:space="preserve">  竣工面积           </t>
  </si>
  <si>
    <t>商品房屋销售面积 (万平方米)</t>
  </si>
  <si>
    <r>
      <t xml:space="preserve">  </t>
    </r>
    <r>
      <rPr>
        <vertAlign val="superscript"/>
        <sz val="11"/>
        <rFont val="宋体"/>
        <family val="0"/>
      </rPr>
      <t xml:space="preserve"> #</t>
    </r>
    <r>
      <rPr>
        <sz val="11"/>
        <rFont val="宋体"/>
        <family val="0"/>
      </rPr>
      <t xml:space="preserve">住宅             </t>
    </r>
  </si>
  <si>
    <t xml:space="preserve"> 注：2011年起固定资产投资项目统计起点由50万元提高至500万元，且不包含农村农户投资；2010年以前为全社会固定资产投资，下表同。</t>
  </si>
  <si>
    <t>统计口径不同，2017年数据已调整。</t>
  </si>
  <si>
    <t>全社会固定资产投资总额</t>
  </si>
  <si>
    <t>单位：万元</t>
  </si>
  <si>
    <t>年份</t>
  </si>
  <si>
    <t>合计</t>
  </si>
  <si>
    <t>民间投资</t>
  </si>
  <si>
    <t>城镇集体</t>
  </si>
  <si>
    <t xml:space="preserve">1949年  </t>
  </si>
  <si>
    <t xml:space="preserve">1950年  </t>
  </si>
  <si>
    <t xml:space="preserve">          </t>
  </si>
  <si>
    <t xml:space="preserve">1951年  </t>
  </si>
  <si>
    <t xml:space="preserve">1952年  </t>
  </si>
  <si>
    <t xml:space="preserve">1953年  </t>
  </si>
  <si>
    <t xml:space="preserve">1954年  </t>
  </si>
  <si>
    <t xml:space="preserve">1955年  </t>
  </si>
  <si>
    <t xml:space="preserve">1956年  </t>
  </si>
  <si>
    <t xml:space="preserve">1957年  </t>
  </si>
  <si>
    <t xml:space="preserve">1958年  </t>
  </si>
  <si>
    <t xml:space="preserve">1959年  </t>
  </si>
  <si>
    <t xml:space="preserve">1960年  </t>
  </si>
  <si>
    <t xml:space="preserve">1961年  </t>
  </si>
  <si>
    <t xml:space="preserve">1962年  </t>
  </si>
  <si>
    <t xml:space="preserve">1963年  </t>
  </si>
  <si>
    <t xml:space="preserve">1964年  </t>
  </si>
  <si>
    <t xml:space="preserve">1965年  </t>
  </si>
  <si>
    <t xml:space="preserve">1966年  </t>
  </si>
  <si>
    <t xml:space="preserve">1967年  </t>
  </si>
  <si>
    <t xml:space="preserve">1968年  </t>
  </si>
  <si>
    <t xml:space="preserve">1969年  </t>
  </si>
  <si>
    <t xml:space="preserve">1970年  </t>
  </si>
  <si>
    <t xml:space="preserve">1971年  </t>
  </si>
  <si>
    <t xml:space="preserve">1972年  </t>
  </si>
  <si>
    <t xml:space="preserve">1973年  </t>
  </si>
  <si>
    <t xml:space="preserve">1974年     </t>
  </si>
  <si>
    <t xml:space="preserve">        </t>
  </si>
  <si>
    <t xml:space="preserve">1975年     </t>
  </si>
  <si>
    <t xml:space="preserve">1976年     </t>
  </si>
  <si>
    <t xml:space="preserve">1977年     </t>
  </si>
  <si>
    <t xml:space="preserve">1978年     </t>
  </si>
  <si>
    <t>全社会固定资产投资总额（续表）</t>
  </si>
  <si>
    <t xml:space="preserve">1979年     </t>
  </si>
  <si>
    <t xml:space="preserve">1980年     </t>
  </si>
  <si>
    <t xml:space="preserve">1981年     </t>
  </si>
  <si>
    <t xml:space="preserve">1982年     </t>
  </si>
  <si>
    <t xml:space="preserve">1983年     </t>
  </si>
  <si>
    <t xml:space="preserve">1984年     </t>
  </si>
  <si>
    <t xml:space="preserve">1985年     </t>
  </si>
  <si>
    <t xml:space="preserve">1986年     </t>
  </si>
  <si>
    <t xml:space="preserve">1987年     </t>
  </si>
  <si>
    <t xml:space="preserve">1988年     </t>
  </si>
  <si>
    <t xml:space="preserve">1989年     </t>
  </si>
  <si>
    <t xml:space="preserve">1990年     </t>
  </si>
  <si>
    <t xml:space="preserve">1991年     </t>
  </si>
  <si>
    <t xml:space="preserve">1992年     </t>
  </si>
  <si>
    <t xml:space="preserve">1993年     </t>
  </si>
  <si>
    <t xml:space="preserve">1994年     </t>
  </si>
  <si>
    <t xml:space="preserve">1995年     </t>
  </si>
  <si>
    <t xml:space="preserve">1996年     </t>
  </si>
  <si>
    <t xml:space="preserve">1997年     </t>
  </si>
  <si>
    <t xml:space="preserve">1998年     </t>
  </si>
  <si>
    <t xml:space="preserve">1999年     </t>
  </si>
  <si>
    <t xml:space="preserve">2000年     </t>
  </si>
  <si>
    <t xml:space="preserve">2001年     </t>
  </si>
  <si>
    <t xml:space="preserve">2002年     </t>
  </si>
  <si>
    <t xml:space="preserve">2003年     </t>
  </si>
  <si>
    <t xml:space="preserve">2004年     </t>
  </si>
  <si>
    <r>
      <t>2005</t>
    </r>
    <r>
      <rPr>
        <sz val="12"/>
        <rFont val="宋体"/>
        <family val="0"/>
      </rPr>
      <t>年</t>
    </r>
  </si>
  <si>
    <r>
      <t>2006</t>
    </r>
    <r>
      <rPr>
        <sz val="12"/>
        <rFont val="宋体"/>
        <family val="0"/>
      </rPr>
      <t>年</t>
    </r>
  </si>
  <si>
    <r>
      <t>2007</t>
    </r>
    <r>
      <rPr>
        <sz val="12"/>
        <rFont val="宋体"/>
        <family val="0"/>
      </rPr>
      <t>年</t>
    </r>
  </si>
  <si>
    <r>
      <t>2008</t>
    </r>
    <r>
      <rPr>
        <sz val="12"/>
        <rFont val="宋体"/>
        <family val="0"/>
      </rPr>
      <t>年</t>
    </r>
  </si>
  <si>
    <r>
      <t>2009</t>
    </r>
    <r>
      <rPr>
        <sz val="12"/>
        <rFont val="宋体"/>
        <family val="0"/>
      </rPr>
      <t>年</t>
    </r>
  </si>
  <si>
    <t xml:space="preserve">2011年     </t>
  </si>
  <si>
    <t>-</t>
  </si>
  <si>
    <t xml:space="preserve">2012年     </t>
  </si>
  <si>
    <t xml:space="preserve">2013年     </t>
  </si>
  <si>
    <t xml:space="preserve">2014年     </t>
  </si>
  <si>
    <t xml:space="preserve">2015年     </t>
  </si>
  <si>
    <t xml:space="preserve">2016年     </t>
  </si>
  <si>
    <t>注:2011年起固定资产投资项目统计起点由50万元提高至500万元，且不包含农村农户投资；2010年以前为全社会固定资产投资，下表同。投资统计范围：2011年起为计划总投资500万元及500万元以上的建设项目，2011年以前为计划总投资50万元及50万元以上的建设项目</t>
  </si>
  <si>
    <t>各时期固定资产投资总额</t>
  </si>
  <si>
    <t xml:space="preserve">  1949－1952</t>
  </si>
  <si>
    <t>“一五”时期</t>
  </si>
  <si>
    <t>“二五”时期</t>
  </si>
  <si>
    <t xml:space="preserve">  1963－1965</t>
  </si>
  <si>
    <t>“三五”时期</t>
  </si>
  <si>
    <t>“四五”时期</t>
  </si>
  <si>
    <t>“五五”时期</t>
  </si>
  <si>
    <t>“六五”时期</t>
  </si>
  <si>
    <t>“七五”时期</t>
  </si>
  <si>
    <t>“八五”时期</t>
  </si>
  <si>
    <t>“九五”时期</t>
  </si>
  <si>
    <t>“十五”时期</t>
  </si>
  <si>
    <t>“十一五”时期</t>
  </si>
  <si>
    <t xml:space="preserve">  1950-2010年</t>
  </si>
  <si>
    <t xml:space="preserve">  1978-2010年</t>
  </si>
  <si>
    <t>“十二五”时期</t>
  </si>
  <si>
    <t>各时期固定资产投资额年平均增长速度</t>
  </si>
  <si>
    <t>单位：%</t>
  </si>
  <si>
    <t xml:space="preserve">  1950－1952  </t>
  </si>
  <si>
    <t xml:space="preserve"> “一五”时期 </t>
  </si>
  <si>
    <t xml:space="preserve"> “二五”时期 </t>
  </si>
  <si>
    <t xml:space="preserve">  1963－1965  </t>
  </si>
  <si>
    <t xml:space="preserve"> “三五”时期 </t>
  </si>
  <si>
    <t xml:space="preserve"> “四五”时期 </t>
  </si>
  <si>
    <t xml:space="preserve"> “五五”时期 </t>
  </si>
  <si>
    <t xml:space="preserve"> “六五”时期 </t>
  </si>
  <si>
    <t xml:space="preserve"> “七五”时期 </t>
  </si>
  <si>
    <t xml:space="preserve"> “八五”时期 </t>
  </si>
  <si>
    <t xml:space="preserve"> “九五”时期 </t>
  </si>
  <si>
    <t xml:space="preserve">  1950-2010 </t>
  </si>
  <si>
    <t xml:space="preserve">  1979-2010</t>
  </si>
  <si>
    <t>全社会固定资产投资增长速度</t>
  </si>
  <si>
    <t>本年完成投资</t>
  </si>
  <si>
    <t>新增固定资产</t>
  </si>
  <si>
    <t xml:space="preserve"> 总      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</si>
  <si>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一、项目投资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</si>
  <si>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二、房地产投资</t>
    </r>
  </si>
  <si>
    <t xml:space="preserve"> 按 在 地 分</t>
  </si>
  <si>
    <r>
      <t xml:space="preserve"> </t>
    </r>
    <r>
      <rPr>
        <sz val="12"/>
        <rFont val="宋体"/>
        <family val="0"/>
      </rPr>
      <t>1</t>
    </r>
    <r>
      <rPr>
        <sz val="12"/>
        <rFont val="宋体"/>
        <family val="0"/>
      </rPr>
      <t>、市 区</t>
    </r>
  </si>
  <si>
    <t xml:space="preserve">    赤坎区</t>
  </si>
  <si>
    <t xml:space="preserve">    霞山区</t>
  </si>
  <si>
    <t xml:space="preserve">    坡头区</t>
  </si>
  <si>
    <t xml:space="preserve">    麻章区</t>
  </si>
  <si>
    <t xml:space="preserve">    开发区</t>
  </si>
  <si>
    <t xml:space="preserve"> 2、遂溪县</t>
  </si>
  <si>
    <t xml:space="preserve"> 3、徐闻县</t>
  </si>
  <si>
    <t xml:space="preserve"> 4、廉江市</t>
  </si>
  <si>
    <t xml:space="preserve"> 5、雷州市</t>
  </si>
  <si>
    <t xml:space="preserve">         #奋勇</t>
  </si>
  <si>
    <t xml:space="preserve"> 6、吴川市</t>
  </si>
  <si>
    <r>
      <t>统计口径不同，2</t>
    </r>
    <r>
      <rPr>
        <sz val="12"/>
        <rFont val="宋体"/>
        <family val="0"/>
      </rPr>
      <t>017年数据已调整</t>
    </r>
  </si>
  <si>
    <t>2018年固定资产投资增长速度</t>
  </si>
  <si>
    <t xml:space="preserve">                                                                                                                           单位：万元</t>
  </si>
  <si>
    <t>指标名称</t>
  </si>
  <si>
    <t>固定资产
投资</t>
  </si>
  <si>
    <t>项目投资</t>
  </si>
  <si>
    <t>房地产</t>
  </si>
  <si>
    <t>5000
万元以上
项目</t>
  </si>
  <si>
    <t>5000
万元以下
项目</t>
  </si>
  <si>
    <t xml:space="preserve"> 计划总投资 </t>
  </si>
  <si>
    <t xml:space="preserve">   其中：本年新开工项目 </t>
  </si>
  <si>
    <t xml:space="preserve"> *** </t>
  </si>
  <si>
    <t xml:space="preserve"> 本年完成投资(或自年初累计完成投资) </t>
  </si>
  <si>
    <t xml:space="preserve"> 按登记注册类型分组 </t>
  </si>
  <si>
    <t xml:space="preserve">   内源性经济投资 </t>
  </si>
  <si>
    <t xml:space="preserve">   外源性经济投资 </t>
  </si>
  <si>
    <t xml:space="preserve">   内资 </t>
  </si>
  <si>
    <t xml:space="preserve">   民间投资 </t>
  </si>
  <si>
    <t xml:space="preserve">   国有经济 </t>
  </si>
  <si>
    <t xml:space="preserve">   集体经济 </t>
  </si>
  <si>
    <t xml:space="preserve">   私营个体经济 </t>
  </si>
  <si>
    <t xml:space="preserve">   港澳台商投资 </t>
  </si>
  <si>
    <t xml:space="preserve">   外商投资 </t>
  </si>
  <si>
    <t xml:space="preserve"> 按建设性质分：新建 </t>
  </si>
  <si>
    <t xml:space="preserve"> 　　　　　　　扩建 </t>
  </si>
  <si>
    <t xml:space="preserve"> 　　　　　　　改建 </t>
  </si>
  <si>
    <t xml:space="preserve"> 建安工程</t>
  </si>
  <si>
    <t xml:space="preserve"> 设备工器具购置 </t>
  </si>
  <si>
    <t xml:space="preserve"> 其他费用 </t>
  </si>
  <si>
    <t xml:space="preserve"> 按国民经济行业分 </t>
  </si>
  <si>
    <t xml:space="preserve">   第一产业 </t>
  </si>
  <si>
    <t xml:space="preserve">   第二产业 </t>
  </si>
  <si>
    <t xml:space="preserve">   第三产业 </t>
  </si>
  <si>
    <t xml:space="preserve">   基础产业 </t>
  </si>
  <si>
    <t xml:space="preserve">   基础设施 </t>
  </si>
  <si>
    <t xml:space="preserve">     #城市建设 </t>
  </si>
  <si>
    <t xml:space="preserve">   能源 </t>
  </si>
  <si>
    <t xml:space="preserve">   工业合计 </t>
  </si>
  <si>
    <t xml:space="preserve">     其中：技术改造 </t>
  </si>
  <si>
    <t xml:space="preserve">   先进制造业 </t>
  </si>
  <si>
    <t xml:space="preserve">     装备制造业 </t>
  </si>
  <si>
    <t xml:space="preserve">     钢铁冶炼及加工 </t>
  </si>
  <si>
    <t xml:space="preserve">     石油及化学 </t>
  </si>
  <si>
    <t xml:space="preserve">   高技术产业（制造业） </t>
  </si>
  <si>
    <t xml:space="preserve">     医药制造业 </t>
  </si>
  <si>
    <t xml:space="preserve">     电子及通信设备制造 </t>
  </si>
  <si>
    <t xml:space="preserve">     医疗设备及仪器仪表制造业 </t>
  </si>
  <si>
    <t xml:space="preserve">   优势传统工业 </t>
  </si>
  <si>
    <t xml:space="preserve">     纺织服装 </t>
  </si>
  <si>
    <t xml:space="preserve">     食品饮料 </t>
  </si>
  <si>
    <t xml:space="preserve">     家具制造业 </t>
  </si>
  <si>
    <t xml:space="preserve">     建筑材料 </t>
  </si>
  <si>
    <t xml:space="preserve">     金属制品业 </t>
  </si>
  <si>
    <t xml:space="preserve">     家用电力器具制造业 </t>
  </si>
  <si>
    <t xml:space="preserve">   六大高载能工业 </t>
  </si>
  <si>
    <t xml:space="preserve"> （一）农、林、牧、渔业 </t>
  </si>
  <si>
    <t xml:space="preserve"> （二）采矿业 </t>
  </si>
  <si>
    <t xml:space="preserve"> （三）制造业 </t>
  </si>
  <si>
    <t xml:space="preserve"> （四）电力、燃气及水的生产和供应业 </t>
  </si>
  <si>
    <t xml:space="preserve"> （五）建筑业 </t>
  </si>
  <si>
    <t xml:space="preserve"> （六）批发和零售业</t>
  </si>
  <si>
    <t xml:space="preserve"> （七）交通运输、仓储和邮政业 </t>
  </si>
  <si>
    <t xml:space="preserve"> （八）住宿和餐饮业 </t>
  </si>
  <si>
    <t xml:space="preserve"> （九）信息传输、软件和信息技术服务业 </t>
  </si>
  <si>
    <t xml:space="preserve"> （十）金融业 </t>
  </si>
  <si>
    <t xml:space="preserve"> （十一）房地产业 </t>
  </si>
  <si>
    <t xml:space="preserve"> （十二）租赁和商务服务业 </t>
  </si>
  <si>
    <t xml:space="preserve"> （十三）科学研究和技术服务业 </t>
  </si>
  <si>
    <t xml:space="preserve"> （十四）水利、环境和公共设施管理业 </t>
  </si>
  <si>
    <t xml:space="preserve"> （十五）居民服务、修理和其他服务业 </t>
  </si>
  <si>
    <t xml:space="preserve"> （十六）教育 </t>
  </si>
  <si>
    <t xml:space="preserve"> （十七）卫生和社会工作 </t>
  </si>
  <si>
    <t xml:space="preserve"> （十八）文化、体育和娱乐业 </t>
  </si>
  <si>
    <t xml:space="preserve"> （十九）公共管理、社会保障和社会组织 </t>
  </si>
  <si>
    <t xml:space="preserve"> 本年施工房屋面积 </t>
  </si>
  <si>
    <t xml:space="preserve">   其中：住宅 </t>
  </si>
  <si>
    <t xml:space="preserve"> 本年竣工房屋面积 </t>
  </si>
  <si>
    <t>固定资产投资资金来源增长速度</t>
  </si>
  <si>
    <t xml:space="preserve"> 一、本年资金来源合计 </t>
  </si>
  <si>
    <t xml:space="preserve"> 1.上年末结余资金 </t>
  </si>
  <si>
    <t xml:space="preserve"> 2.本年资金来源小计 </t>
  </si>
  <si>
    <t xml:space="preserve"> (1)国家预算资金 </t>
  </si>
  <si>
    <t xml:space="preserve"> (2)国内贷款 </t>
  </si>
  <si>
    <t xml:space="preserve"> (3)债券 </t>
  </si>
  <si>
    <t xml:space="preserve"> (4)利用外资 </t>
  </si>
  <si>
    <t xml:space="preserve"> (5)自筹资金 </t>
  </si>
  <si>
    <t xml:space="preserve"> (6)其他资金来源 </t>
  </si>
  <si>
    <t xml:space="preserve"> 二、各项应付款合计 </t>
  </si>
  <si>
    <t xml:space="preserve"> 施工项目个数 </t>
  </si>
  <si>
    <t xml:space="preserve"> 其中：本年新开工 </t>
  </si>
  <si>
    <t xml:space="preserve"> 投产项目个数 </t>
  </si>
  <si>
    <t>2018年基础产业投资增长速度</t>
  </si>
  <si>
    <t xml:space="preserve"> 基础产业投资完成额 </t>
  </si>
  <si>
    <t xml:space="preserve"> 　其中：基础设施投资 </t>
  </si>
  <si>
    <t xml:space="preserve">   　#交通运输业 </t>
  </si>
  <si>
    <t xml:space="preserve">   　　铁路运输业 </t>
  </si>
  <si>
    <t xml:space="preserve">   　　道路运输业 </t>
  </si>
  <si>
    <t xml:space="preserve">   　　#城市公共交通业 </t>
  </si>
  <si>
    <t xml:space="preserve">   　　水上运输业 </t>
  </si>
  <si>
    <t xml:space="preserve">   　　航空运输业 </t>
  </si>
  <si>
    <t xml:space="preserve">   　　管道运输业 </t>
  </si>
  <si>
    <t xml:space="preserve">   　水利管理投资 </t>
  </si>
  <si>
    <t xml:space="preserve">   　　#防洪除涝设施管理 </t>
  </si>
  <si>
    <t xml:space="preserve">   　　 水资源管理 </t>
  </si>
  <si>
    <t xml:space="preserve">   　　 天然水收集与分配 </t>
  </si>
  <si>
    <t xml:space="preserve">   　　 水文服务 </t>
  </si>
  <si>
    <t xml:space="preserve">  </t>
  </si>
  <si>
    <t xml:space="preserve">   　　 其他水利管理 </t>
  </si>
  <si>
    <t xml:space="preserve"> 　其中：能源产业投资 </t>
  </si>
  <si>
    <t xml:space="preserve">   　#煤炭开采和洗选业 </t>
  </si>
  <si>
    <t xml:space="preserve">   　石油和天然气开采业 </t>
  </si>
  <si>
    <t xml:space="preserve">   　石油加工炼焦及核燃料加工业 </t>
  </si>
  <si>
    <t xml:space="preserve">   　电力、热力的生产和供应业 </t>
  </si>
  <si>
    <t xml:space="preserve">   　燃气的生产和供应业 </t>
  </si>
  <si>
    <t>2018年工业技术改造投资增长速度</t>
  </si>
  <si>
    <t>工业</t>
  </si>
  <si>
    <t xml:space="preserve">   工业九大产业 </t>
  </si>
  <si>
    <t xml:space="preserve">     电子信息业 </t>
  </si>
  <si>
    <t xml:space="preserve">     电气机械及专用设备 </t>
  </si>
  <si>
    <t xml:space="preserve">     纺织及服装 </t>
  </si>
  <si>
    <t xml:space="preserve">     森工造纸 </t>
  </si>
  <si>
    <t xml:space="preserve">     医药 </t>
  </si>
  <si>
    <t xml:space="preserve">     汽车 </t>
  </si>
  <si>
    <t xml:space="preserve">   装备工业 </t>
  </si>
  <si>
    <t xml:space="preserve"> 其中：中央预算资金 </t>
  </si>
  <si>
    <t xml:space="preserve"> 其中：工程款 </t>
  </si>
  <si>
    <t xml:space="preserve">   其中：本年新开工 </t>
  </si>
  <si>
    <t xml:space="preserve"> 本年投产项目个数 </t>
  </si>
  <si>
    <t>2018年分县（市、区）民间投资增长速度</t>
  </si>
  <si>
    <t>同比增速（%）</t>
  </si>
  <si>
    <t xml:space="preserve">    湛江市 </t>
  </si>
  <si>
    <t xml:space="preserve">   赤坎区 </t>
  </si>
  <si>
    <t xml:space="preserve">   霞山区 </t>
  </si>
  <si>
    <t xml:space="preserve">   坡头区 </t>
  </si>
  <si>
    <t xml:space="preserve">   麻章区 </t>
  </si>
  <si>
    <t xml:space="preserve">   遂溪县 </t>
  </si>
  <si>
    <t xml:space="preserve">   徐闻县 </t>
  </si>
  <si>
    <t xml:space="preserve">   廉江市 </t>
  </si>
  <si>
    <t xml:space="preserve">   雷州市 </t>
  </si>
  <si>
    <t xml:space="preserve">   吴川市 </t>
  </si>
  <si>
    <t xml:space="preserve">   开发区 </t>
  </si>
  <si>
    <t>国有</t>
  </si>
  <si>
    <t>集体</t>
  </si>
  <si>
    <t>城乡私人</t>
  </si>
  <si>
    <t>城镇私人</t>
  </si>
  <si>
    <t>2018年</t>
  </si>
  <si>
    <t xml:space="preserve">      </t>
  </si>
  <si>
    <r>
      <t xml:space="preserve">  1950-201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</si>
  <si>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 xml:space="preserve">  1979-201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</si>
  <si>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t>-</t>
  </si>
  <si>
    <r>
      <t xml:space="preserve">  1950-</t>
    </r>
    <r>
      <rPr>
        <sz val="12"/>
        <rFont val="宋体"/>
        <family val="0"/>
      </rPr>
      <t>2017年</t>
    </r>
  </si>
  <si>
    <r>
      <t xml:space="preserve">  1978-</t>
    </r>
    <r>
      <rPr>
        <sz val="12"/>
        <rFont val="宋体"/>
        <family val="0"/>
      </rPr>
      <t>2017年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</si>
</sst>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_䃿"/>
    <numFmt numFmtId="178" formatCode="0;_䃿"/>
    <numFmt numFmtId="179" formatCode="0_ "/>
    <numFmt numFmtId="180" formatCode="0.00_ "/>
    <numFmt numFmtId="181" formatCode="0.00;_쀀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vertAlign val="superscript"/>
      <sz val="11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2"/>
      <color rgb="FF00B0F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9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28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0"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49" fontId="3" fillId="4" borderId="11" xfId="0" applyNumberFormat="1" applyFont="1" applyFill="1" applyBorder="1" applyAlignment="1">
      <alignment vertical="center" wrapText="1"/>
    </xf>
    <xf numFmtId="49" fontId="3" fillId="4" borderId="13" xfId="0" applyNumberFormat="1" applyFont="1" applyFill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right" vertical="center"/>
    </xf>
    <xf numFmtId="49" fontId="4" fillId="4" borderId="0" xfId="0" applyNumberFormat="1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right" vertical="center"/>
    </xf>
    <xf numFmtId="49" fontId="4" fillId="19" borderId="0" xfId="0" applyNumberFormat="1" applyFont="1" applyFill="1" applyBorder="1" applyAlignment="1">
      <alignment horizontal="left" vertical="center"/>
    </xf>
    <xf numFmtId="0" fontId="4" fillId="4" borderId="15" xfId="0" applyFont="1" applyFill="1" applyBorder="1" applyAlignment="1">
      <alignment vertical="top"/>
    </xf>
    <xf numFmtId="0" fontId="4" fillId="4" borderId="0" xfId="0" applyFont="1" applyFill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176" fontId="4" fillId="4" borderId="17" xfId="0" applyNumberFormat="1" applyFont="1" applyFill="1" applyBorder="1" applyAlignment="1">
      <alignment horizontal="right" vertical="center"/>
    </xf>
    <xf numFmtId="176" fontId="4" fillId="4" borderId="19" xfId="0" applyNumberFormat="1" applyFont="1" applyFill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left" vertical="center"/>
    </xf>
    <xf numFmtId="176" fontId="4" fillId="4" borderId="21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35" fillId="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176" fontId="0" fillId="0" borderId="23" xfId="0" applyNumberFormat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178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9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2" fontId="11" fillId="0" borderId="38" xfId="0" applyNumberFormat="1" applyFont="1" applyFill="1" applyBorder="1" applyAlignment="1">
      <alignment horizontal="right" vertical="center"/>
    </xf>
    <xf numFmtId="180" fontId="1" fillId="0" borderId="38" xfId="42" applyNumberFormat="1" applyFont="1" applyBorder="1" applyAlignment="1">
      <alignment vertical="center"/>
      <protection/>
    </xf>
    <xf numFmtId="180" fontId="1" fillId="0" borderId="38" xfId="41" applyNumberFormat="1" applyFont="1" applyBorder="1" applyAlignment="1">
      <alignment horizontal="right" vertical="center"/>
      <protection/>
    </xf>
    <xf numFmtId="180" fontId="11" fillId="0" borderId="39" xfId="0" applyNumberFormat="1" applyFont="1" applyFill="1" applyBorder="1" applyAlignment="1">
      <alignment horizontal="right" vertical="center"/>
    </xf>
    <xf numFmtId="180" fontId="1" fillId="4" borderId="38" xfId="60" applyNumberFormat="1" applyFont="1" applyFill="1" applyBorder="1" applyAlignment="1">
      <alignment horizontal="right" vertical="center"/>
      <protection/>
    </xf>
    <xf numFmtId="180" fontId="1" fillId="0" borderId="38" xfId="53" applyNumberFormat="1" applyFont="1" applyBorder="1" applyAlignment="1">
      <alignment horizontal="right" vertical="center"/>
      <protection/>
    </xf>
    <xf numFmtId="180" fontId="1" fillId="0" borderId="38" xfId="41" applyNumberFormat="1" applyFont="1" applyBorder="1" applyAlignment="1">
      <alignment vertical="center"/>
      <protection/>
    </xf>
    <xf numFmtId="180" fontId="1" fillId="4" borderId="38" xfId="69" applyNumberFormat="1" applyFont="1" applyFill="1" applyBorder="1" applyAlignment="1">
      <alignment horizontal="right" vertical="center"/>
      <protection/>
    </xf>
    <xf numFmtId="180" fontId="1" fillId="4" borderId="38" xfId="65" applyNumberFormat="1" applyFont="1" applyFill="1" applyBorder="1" applyAlignment="1">
      <alignment horizontal="right" vertical="center"/>
      <protection/>
    </xf>
    <xf numFmtId="2" fontId="11" fillId="0" borderId="38" xfId="40" applyNumberFormat="1" applyFont="1" applyFill="1" applyBorder="1" applyAlignment="1">
      <alignment horizontal="right" vertical="center"/>
      <protection/>
    </xf>
    <xf numFmtId="180" fontId="1" fillId="4" borderId="38" xfId="71" applyNumberFormat="1" applyFont="1" applyFill="1" applyBorder="1" applyAlignment="1">
      <alignment horizontal="right" vertical="center"/>
      <protection/>
    </xf>
    <xf numFmtId="180" fontId="1" fillId="4" borderId="38" xfId="70" applyNumberFormat="1" applyFont="1" applyFill="1" applyBorder="1" applyAlignment="1">
      <alignment horizontal="right" vertical="center"/>
      <protection/>
    </xf>
    <xf numFmtId="180" fontId="1" fillId="4" borderId="38" xfId="73" applyNumberFormat="1" applyFont="1" applyFill="1" applyBorder="1" applyAlignment="1">
      <alignment horizontal="right" vertical="center"/>
      <protection/>
    </xf>
    <xf numFmtId="180" fontId="1" fillId="4" borderId="38" xfId="72" applyNumberFormat="1" applyFont="1" applyFill="1" applyBorder="1" applyAlignment="1">
      <alignment horizontal="right" vertical="center"/>
      <protection/>
    </xf>
    <xf numFmtId="180" fontId="11" fillId="0" borderId="38" xfId="0" applyNumberFormat="1" applyFont="1" applyFill="1" applyBorder="1" applyAlignment="1">
      <alignment horizontal="right" vertical="center"/>
    </xf>
    <xf numFmtId="180" fontId="1" fillId="4" borderId="38" xfId="44" applyNumberFormat="1" applyFont="1" applyFill="1" applyBorder="1" applyAlignment="1">
      <alignment horizontal="right" vertical="center"/>
      <protection/>
    </xf>
    <xf numFmtId="180" fontId="11" fillId="4" borderId="38" xfId="43" applyNumberFormat="1" applyFont="1" applyFill="1" applyBorder="1" applyAlignment="1">
      <alignment horizontal="right" vertical="center"/>
      <protection/>
    </xf>
    <xf numFmtId="180" fontId="1" fillId="4" borderId="38" xfId="46" applyNumberFormat="1" applyFont="1" applyFill="1" applyBorder="1" applyAlignment="1">
      <alignment horizontal="right" vertical="center"/>
      <protection/>
    </xf>
    <xf numFmtId="180" fontId="11" fillId="4" borderId="38" xfId="45" applyNumberFormat="1" applyFont="1" applyFill="1" applyBorder="1" applyAlignment="1">
      <alignment horizontal="right" vertical="center"/>
      <protection/>
    </xf>
    <xf numFmtId="180" fontId="1" fillId="4" borderId="38" xfId="48" applyNumberFormat="1" applyFont="1" applyFill="1" applyBorder="1" applyAlignment="1">
      <alignment horizontal="right" vertical="center"/>
      <protection/>
    </xf>
    <xf numFmtId="180" fontId="11" fillId="4" borderId="38" xfId="47" applyNumberFormat="1" applyFont="1" applyFill="1" applyBorder="1" applyAlignment="1">
      <alignment horizontal="right" vertical="center"/>
      <protection/>
    </xf>
    <xf numFmtId="2" fontId="12" fillId="0" borderId="38" xfId="0" applyNumberFormat="1" applyFont="1" applyFill="1" applyBorder="1" applyAlignment="1">
      <alignment horizontal="right" vertical="center"/>
    </xf>
    <xf numFmtId="180" fontId="1" fillId="4" borderId="38" xfId="55" applyNumberFormat="1" applyFont="1" applyFill="1" applyBorder="1" applyAlignment="1">
      <alignment horizontal="right" vertical="center"/>
      <protection/>
    </xf>
    <xf numFmtId="180" fontId="1" fillId="4" borderId="38" xfId="57" applyNumberFormat="1" applyFont="1" applyFill="1" applyBorder="1" applyAlignment="1">
      <alignment horizontal="right" vertical="center"/>
      <protection/>
    </xf>
    <xf numFmtId="180" fontId="1" fillId="4" borderId="38" xfId="56" applyNumberFormat="1" applyFont="1" applyFill="1" applyBorder="1" applyAlignment="1">
      <alignment horizontal="right" vertical="center"/>
      <protection/>
    </xf>
    <xf numFmtId="0" fontId="11" fillId="0" borderId="38" xfId="0" applyFont="1" applyFill="1" applyBorder="1" applyAlignment="1">
      <alignment horizontal="right" vertical="center"/>
    </xf>
    <xf numFmtId="181" fontId="11" fillId="0" borderId="38" xfId="40" applyNumberFormat="1" applyFont="1" applyFill="1" applyBorder="1" applyAlignment="1">
      <alignment horizontal="right" vertical="center"/>
      <protection/>
    </xf>
    <xf numFmtId="180" fontId="1" fillId="4" borderId="38" xfId="50" applyNumberFormat="1" applyFont="1" applyFill="1" applyBorder="1" applyAlignment="1">
      <alignment horizontal="right" vertical="center"/>
      <protection/>
    </xf>
    <xf numFmtId="180" fontId="1" fillId="4" borderId="38" xfId="49" applyNumberFormat="1" applyFont="1" applyFill="1" applyBorder="1" applyAlignment="1">
      <alignment horizontal="right" vertical="center"/>
      <protection/>
    </xf>
    <xf numFmtId="0" fontId="11" fillId="0" borderId="38" xfId="40" applyFont="1" applyFill="1" applyBorder="1" applyAlignment="1">
      <alignment horizontal="right" vertical="center"/>
      <protection/>
    </xf>
    <xf numFmtId="180" fontId="1" fillId="4" borderId="38" xfId="52" applyNumberFormat="1" applyFont="1" applyFill="1" applyBorder="1" applyAlignment="1">
      <alignment horizontal="right" vertical="center"/>
      <protection/>
    </xf>
    <xf numFmtId="180" fontId="1" fillId="4" borderId="38" xfId="51" applyNumberFormat="1" applyFont="1" applyFill="1" applyBorder="1" applyAlignment="1">
      <alignment horizontal="right" vertical="center"/>
      <protection/>
    </xf>
    <xf numFmtId="180" fontId="1" fillId="4" borderId="38" xfId="54" applyNumberFormat="1" applyFont="1" applyFill="1" applyBorder="1" applyAlignment="1">
      <alignment horizontal="right" vertical="center"/>
      <protection/>
    </xf>
    <xf numFmtId="180" fontId="12" fillId="0" borderId="38" xfId="0" applyNumberFormat="1" applyFont="1" applyFill="1" applyBorder="1" applyAlignment="1">
      <alignment horizontal="right" vertical="center"/>
    </xf>
    <xf numFmtId="180" fontId="1" fillId="4" borderId="38" xfId="58" applyNumberFormat="1" applyFont="1" applyFill="1" applyBorder="1" applyAlignment="1">
      <alignment horizontal="right" vertical="center"/>
      <protection/>
    </xf>
    <xf numFmtId="180" fontId="11" fillId="0" borderId="0" xfId="0" applyNumberFormat="1" applyFont="1" applyFill="1" applyAlignment="1">
      <alignment vertical="center"/>
    </xf>
    <xf numFmtId="0" fontId="11" fillId="0" borderId="27" xfId="0" applyFont="1" applyFill="1" applyBorder="1" applyAlignment="1">
      <alignment vertical="center"/>
    </xf>
    <xf numFmtId="2" fontId="11" fillId="0" borderId="38" xfId="0" applyNumberFormat="1" applyFont="1" applyFill="1" applyBorder="1" applyAlignment="1">
      <alignment vertical="center"/>
    </xf>
    <xf numFmtId="180" fontId="11" fillId="0" borderId="38" xfId="0" applyNumberFormat="1" applyFont="1" applyFill="1" applyBorder="1" applyAlignment="1">
      <alignment vertical="center"/>
    </xf>
    <xf numFmtId="180" fontId="11" fillId="4" borderId="38" xfId="59" applyNumberFormat="1" applyFont="1" applyFill="1" applyBorder="1" applyAlignment="1">
      <alignment vertical="center"/>
      <protection/>
    </xf>
    <xf numFmtId="180" fontId="11" fillId="4" borderId="38" xfId="61" applyNumberFormat="1" applyFont="1" applyFill="1" applyBorder="1" applyAlignment="1">
      <alignment vertical="center"/>
      <protection/>
    </xf>
    <xf numFmtId="180" fontId="1" fillId="4" borderId="38" xfId="63" applyNumberFormat="1" applyFont="1" applyFill="1" applyBorder="1" applyAlignment="1">
      <alignment vertical="center"/>
      <protection/>
    </xf>
    <xf numFmtId="180" fontId="11" fillId="4" borderId="38" xfId="62" applyNumberFormat="1" applyFont="1" applyFill="1" applyBorder="1" applyAlignment="1">
      <alignment vertical="center"/>
      <protection/>
    </xf>
    <xf numFmtId="2" fontId="12" fillId="0" borderId="38" xfId="0" applyNumberFormat="1" applyFont="1" applyFill="1" applyBorder="1" applyAlignment="1">
      <alignment vertical="center"/>
    </xf>
    <xf numFmtId="180" fontId="12" fillId="0" borderId="38" xfId="0" applyNumberFormat="1" applyFont="1" applyFill="1" applyBorder="1" applyAlignment="1">
      <alignment vertical="center"/>
    </xf>
    <xf numFmtId="2" fontId="11" fillId="0" borderId="23" xfId="0" applyNumberFormat="1" applyFont="1" applyFill="1" applyBorder="1" applyAlignment="1">
      <alignment vertical="center"/>
    </xf>
    <xf numFmtId="180" fontId="1" fillId="4" borderId="38" xfId="67" applyNumberFormat="1" applyFont="1" applyFill="1" applyBorder="1" applyAlignment="1">
      <alignment vertical="center"/>
      <protection/>
    </xf>
    <xf numFmtId="180" fontId="1" fillId="4" borderId="38" xfId="64" applyNumberFormat="1" applyFont="1" applyFill="1" applyBorder="1" applyAlignment="1">
      <alignment vertical="center"/>
      <protection/>
    </xf>
    <xf numFmtId="49" fontId="11" fillId="0" borderId="30" xfId="0" applyNumberFormat="1" applyFont="1" applyFill="1" applyBorder="1" applyAlignment="1">
      <alignment horizontal="left" vertical="center"/>
    </xf>
    <xf numFmtId="2" fontId="11" fillId="0" borderId="40" xfId="0" applyNumberFormat="1" applyFont="1" applyFill="1" applyBorder="1" applyAlignment="1">
      <alignment vertical="center"/>
    </xf>
    <xf numFmtId="180" fontId="1" fillId="4" borderId="40" xfId="68" applyNumberFormat="1" applyFont="1" applyFill="1" applyBorder="1" applyAlignment="1">
      <alignment vertical="center"/>
      <protection/>
    </xf>
    <xf numFmtId="180" fontId="1" fillId="4" borderId="40" xfId="66" applyNumberFormat="1" applyFont="1" applyFill="1" applyBorder="1" applyAlignment="1">
      <alignment vertical="center"/>
      <protection/>
    </xf>
    <xf numFmtId="180" fontId="11" fillId="0" borderId="4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11" fillId="0" borderId="37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176" fontId="11" fillId="0" borderId="39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176" fontId="11" fillId="0" borderId="4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4" fillId="20" borderId="46" xfId="0" applyFont="1" applyFill="1" applyBorder="1" applyAlignment="1">
      <alignment vertical="center" wrapText="1"/>
    </xf>
    <xf numFmtId="0" fontId="0" fillId="0" borderId="46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4" fontId="4" fillId="4" borderId="15" xfId="0" applyNumberFormat="1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主要指标" xfId="41"/>
    <cellStyle name="常规_主要指标_1" xfId="42"/>
    <cellStyle name="常规_主要指标_10" xfId="43"/>
    <cellStyle name="常规_主要指标_11" xfId="44"/>
    <cellStyle name="常规_主要指标_12" xfId="45"/>
    <cellStyle name="常规_主要指标_13" xfId="46"/>
    <cellStyle name="常规_主要指标_14" xfId="47"/>
    <cellStyle name="常规_主要指标_15" xfId="48"/>
    <cellStyle name="常规_主要指标_16" xfId="49"/>
    <cellStyle name="常规_主要指标_17" xfId="50"/>
    <cellStyle name="常规_主要指标_18" xfId="51"/>
    <cellStyle name="常规_主要指标_19" xfId="52"/>
    <cellStyle name="常规_主要指标_2" xfId="53"/>
    <cellStyle name="常规_主要指标_20" xfId="54"/>
    <cellStyle name="常规_主要指标_21" xfId="55"/>
    <cellStyle name="常规_主要指标_22" xfId="56"/>
    <cellStyle name="常规_主要指标_23" xfId="57"/>
    <cellStyle name="常规_主要指标_26" xfId="58"/>
    <cellStyle name="常规_主要指标_29" xfId="59"/>
    <cellStyle name="常规_主要指标_3" xfId="60"/>
    <cellStyle name="常规_主要指标_31" xfId="61"/>
    <cellStyle name="常规_主要指标_32" xfId="62"/>
    <cellStyle name="常规_主要指标_34" xfId="63"/>
    <cellStyle name="常规_主要指标_39" xfId="64"/>
    <cellStyle name="常规_主要指标_4" xfId="65"/>
    <cellStyle name="常规_主要指标_40" xfId="66"/>
    <cellStyle name="常规_主要指标_41" xfId="67"/>
    <cellStyle name="常规_主要指标_42" xfId="68"/>
    <cellStyle name="常规_主要指标_5" xfId="69"/>
    <cellStyle name="常规_主要指标_6" xfId="70"/>
    <cellStyle name="常规_主要指标_7" xfId="71"/>
    <cellStyle name="常规_主要指标_8" xfId="72"/>
    <cellStyle name="常规_主要指标_9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41"/>
  <sheetViews>
    <sheetView showGridLines="0" showZeros="0" tabSelected="1" zoomScaleSheetLayoutView="75" zoomScalePageLayoutView="0" workbookViewId="0" topLeftCell="A1">
      <selection activeCell="K11" sqref="K11"/>
    </sheetView>
  </sheetViews>
  <sheetFormatPr defaultColWidth="9.00390625" defaultRowHeight="14.25"/>
  <cols>
    <col min="1" max="1" width="26.125" style="85" customWidth="1"/>
    <col min="2" max="2" width="7.50390625" style="85" customWidth="1"/>
    <col min="3" max="3" width="8.00390625" style="85" customWidth="1"/>
    <col min="4" max="4" width="7.875" style="85" customWidth="1"/>
    <col min="5" max="6" width="8.75390625" style="85" customWidth="1"/>
    <col min="7" max="7" width="8.625" style="85" customWidth="1"/>
    <col min="8" max="8" width="8.875" style="85" customWidth="1"/>
    <col min="9" max="9" width="7.00390625" style="85" customWidth="1"/>
    <col min="10" max="10" width="14.125" style="85" customWidth="1"/>
    <col min="11" max="12" width="9.00390625" style="85" customWidth="1"/>
    <col min="13" max="13" width="9.25390625" style="85" bestFit="1" customWidth="1"/>
    <col min="14" max="15" width="10.375" style="85" bestFit="1" customWidth="1"/>
    <col min="16" max="242" width="9.00390625" style="85" customWidth="1"/>
  </cols>
  <sheetData>
    <row r="1" spans="1:9" ht="39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10" ht="58.5" customHeight="1">
      <c r="A2" s="86" t="s">
        <v>1</v>
      </c>
      <c r="B2" s="87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9" t="s">
        <v>8</v>
      </c>
      <c r="I2" s="145" t="s">
        <v>9</v>
      </c>
      <c r="J2" s="146"/>
    </row>
    <row r="3" spans="1:9" s="81" customFormat="1" ht="16.5" customHeight="1">
      <c r="A3" s="90" t="s">
        <v>10</v>
      </c>
      <c r="B3" s="91">
        <v>180.45</v>
      </c>
      <c r="C3" s="91">
        <v>526.57</v>
      </c>
      <c r="D3" s="91">
        <v>795.58</v>
      </c>
      <c r="E3" s="92">
        <v>1020.7624</v>
      </c>
      <c r="F3" s="92">
        <v>1313.6856</v>
      </c>
      <c r="G3" s="93">
        <v>1531.5995</v>
      </c>
      <c r="H3" s="94">
        <v>1116.86</v>
      </c>
      <c r="I3" s="147">
        <v>12.8</v>
      </c>
    </row>
    <row r="4" spans="1:9" ht="16.5" customHeight="1">
      <c r="A4" s="90" t="s">
        <v>11</v>
      </c>
      <c r="B4" s="91">
        <v>20.78</v>
      </c>
      <c r="C4" s="91">
        <v>75.0425</v>
      </c>
      <c r="D4" s="91">
        <v>154.78</v>
      </c>
      <c r="E4" s="95">
        <v>177.345</v>
      </c>
      <c r="F4" s="95">
        <v>179.051</v>
      </c>
      <c r="G4" s="96">
        <v>223.2103</v>
      </c>
      <c r="H4" s="94">
        <v>317.69</v>
      </c>
      <c r="I4" s="147">
        <v>56.3</v>
      </c>
    </row>
    <row r="5" spans="1:10" s="81" customFormat="1" ht="16.5" customHeight="1">
      <c r="A5" s="90" t="s">
        <v>12</v>
      </c>
      <c r="B5" s="91">
        <v>180.45</v>
      </c>
      <c r="C5" s="91">
        <v>526.57</v>
      </c>
      <c r="D5" s="91">
        <v>795.58</v>
      </c>
      <c r="E5" s="92">
        <v>1020.7624</v>
      </c>
      <c r="F5" s="92">
        <v>1313.6856</v>
      </c>
      <c r="G5" s="97">
        <v>1531.5995</v>
      </c>
      <c r="H5" s="94">
        <v>1116.86</v>
      </c>
      <c r="I5" s="147">
        <v>12.8</v>
      </c>
      <c r="J5" s="148"/>
    </row>
    <row r="6" spans="1:10" s="81" customFormat="1" ht="16.5" customHeight="1">
      <c r="A6" s="90" t="s">
        <v>13</v>
      </c>
      <c r="B6" s="91">
        <v>129.54</v>
      </c>
      <c r="C6" s="91">
        <v>546.9352</v>
      </c>
      <c r="D6" s="91">
        <v>740.83</v>
      </c>
      <c r="E6" s="98">
        <v>949.1731</v>
      </c>
      <c r="F6" s="98">
        <v>1257.2955</v>
      </c>
      <c r="G6" s="99">
        <v>1463.7553</v>
      </c>
      <c r="H6" s="94">
        <v>971.89</v>
      </c>
      <c r="I6" s="147">
        <v>10.7</v>
      </c>
      <c r="J6" s="148"/>
    </row>
    <row r="7" spans="1:10" ht="16.5" customHeight="1">
      <c r="A7" s="90" t="s">
        <v>14</v>
      </c>
      <c r="B7" s="91">
        <v>16.53</v>
      </c>
      <c r="C7" s="100">
        <v>170.1289</v>
      </c>
      <c r="D7" s="91">
        <v>232.8</v>
      </c>
      <c r="E7" s="101">
        <v>336.5004</v>
      </c>
      <c r="F7" s="101">
        <v>456.1742</v>
      </c>
      <c r="G7" s="102">
        <v>311.2974</v>
      </c>
      <c r="H7" s="94">
        <v>208.83</v>
      </c>
      <c r="I7" s="147">
        <v>-6.5</v>
      </c>
      <c r="J7" s="148"/>
    </row>
    <row r="8" spans="1:10" ht="16.5" customHeight="1">
      <c r="A8" s="90" t="s">
        <v>15</v>
      </c>
      <c r="B8" s="91">
        <v>4.7</v>
      </c>
      <c r="C8" s="100">
        <v>17.4744</v>
      </c>
      <c r="D8" s="91">
        <v>53.67</v>
      </c>
      <c r="E8" s="103">
        <v>59.3658</v>
      </c>
      <c r="F8" s="103">
        <v>117.5368</v>
      </c>
      <c r="G8" s="104">
        <v>153.1993</v>
      </c>
      <c r="H8" s="94">
        <v>25.37</v>
      </c>
      <c r="I8" s="147">
        <v>-21.5</v>
      </c>
      <c r="J8" s="148"/>
    </row>
    <row r="9" spans="1:10" ht="16.5" customHeight="1">
      <c r="A9" s="90" t="s">
        <v>16</v>
      </c>
      <c r="B9" s="91"/>
      <c r="C9" s="100">
        <v>0.012</v>
      </c>
      <c r="D9" s="91"/>
      <c r="E9" s="105">
        <v>0</v>
      </c>
      <c r="F9" s="105">
        <v>0</v>
      </c>
      <c r="G9" s="105">
        <v>0</v>
      </c>
      <c r="H9" s="94"/>
      <c r="I9" s="147"/>
      <c r="J9" s="148"/>
    </row>
    <row r="10" spans="1:10" ht="16.5" customHeight="1">
      <c r="A10" s="90" t="s">
        <v>17</v>
      </c>
      <c r="B10" s="91"/>
      <c r="C10" s="100">
        <v>0.02</v>
      </c>
      <c r="D10" s="91"/>
      <c r="E10" s="105">
        <v>0</v>
      </c>
      <c r="F10" s="105">
        <v>0</v>
      </c>
      <c r="G10" s="105">
        <v>0</v>
      </c>
      <c r="H10" s="94"/>
      <c r="I10" s="147"/>
      <c r="J10" s="148"/>
    </row>
    <row r="11" spans="1:10" ht="16.5" customHeight="1">
      <c r="A11" s="90" t="s">
        <v>18</v>
      </c>
      <c r="B11" s="91">
        <v>7.59</v>
      </c>
      <c r="C11" s="100">
        <v>31.4965</v>
      </c>
      <c r="D11" s="91"/>
      <c r="E11" s="105">
        <v>0</v>
      </c>
      <c r="F11" s="105">
        <v>0</v>
      </c>
      <c r="G11" s="105">
        <v>0</v>
      </c>
      <c r="H11" s="94"/>
      <c r="I11" s="147"/>
      <c r="J11" s="148"/>
    </row>
    <row r="12" spans="1:10" ht="16.5" customHeight="1">
      <c r="A12" s="90" t="s">
        <v>19</v>
      </c>
      <c r="B12" s="91">
        <v>7.75</v>
      </c>
      <c r="C12" s="100">
        <v>41.2106</v>
      </c>
      <c r="D12" s="91"/>
      <c r="E12" s="105">
        <v>0</v>
      </c>
      <c r="F12" s="105">
        <v>0</v>
      </c>
      <c r="G12" s="105">
        <v>0</v>
      </c>
      <c r="H12" s="94"/>
      <c r="I12" s="147"/>
      <c r="J12" s="148"/>
    </row>
    <row r="13" spans="1:10" ht="16.5" customHeight="1">
      <c r="A13" s="90" t="s">
        <v>20</v>
      </c>
      <c r="B13" s="91">
        <v>17.96</v>
      </c>
      <c r="C13" s="100">
        <v>87.6753</v>
      </c>
      <c r="D13" s="91">
        <v>227.86</v>
      </c>
      <c r="E13" s="106">
        <v>254.1359</v>
      </c>
      <c r="F13" s="106">
        <v>343.0297</v>
      </c>
      <c r="G13" s="107">
        <v>432.59</v>
      </c>
      <c r="H13" s="94">
        <v>223.44</v>
      </c>
      <c r="I13" s="147">
        <v>18</v>
      </c>
      <c r="J13" s="148"/>
    </row>
    <row r="14" spans="1:10" ht="16.5" customHeight="1">
      <c r="A14" s="90" t="s">
        <v>21</v>
      </c>
      <c r="B14" s="91"/>
      <c r="C14" s="100">
        <v>130.952</v>
      </c>
      <c r="D14" s="91"/>
      <c r="E14" s="105">
        <v>0</v>
      </c>
      <c r="F14" s="105">
        <v>0</v>
      </c>
      <c r="G14" s="105">
        <v>0</v>
      </c>
      <c r="H14" s="94"/>
      <c r="I14" s="147"/>
      <c r="J14" s="148"/>
    </row>
    <row r="15" spans="1:10" ht="16.5" customHeight="1">
      <c r="A15" s="90" t="s">
        <v>22</v>
      </c>
      <c r="B15" s="91"/>
      <c r="C15" s="100">
        <v>3.4113</v>
      </c>
      <c r="D15" s="91"/>
      <c r="E15" s="105">
        <v>0</v>
      </c>
      <c r="F15" s="105">
        <v>0</v>
      </c>
      <c r="G15" s="105">
        <v>0</v>
      </c>
      <c r="H15" s="94"/>
      <c r="I15" s="147"/>
      <c r="J15" s="148"/>
    </row>
    <row r="16" spans="1:10" ht="16.5" customHeight="1">
      <c r="A16" s="90" t="s">
        <v>23</v>
      </c>
      <c r="B16" s="91">
        <v>18.1</v>
      </c>
      <c r="C16" s="100">
        <v>23.5486</v>
      </c>
      <c r="D16" s="91">
        <v>39.3</v>
      </c>
      <c r="E16" s="108">
        <v>48.9261</v>
      </c>
      <c r="F16" s="108">
        <v>36.6357</v>
      </c>
      <c r="G16" s="109">
        <v>49.49</v>
      </c>
      <c r="H16" s="94">
        <v>91.92</v>
      </c>
      <c r="I16" s="147">
        <v>-17</v>
      </c>
      <c r="J16" s="148"/>
    </row>
    <row r="17" spans="1:10" ht="16.5" customHeight="1">
      <c r="A17" s="90" t="s">
        <v>24</v>
      </c>
      <c r="B17" s="91">
        <v>6.22</v>
      </c>
      <c r="C17" s="100">
        <v>8.144</v>
      </c>
      <c r="D17" s="91">
        <v>12.71</v>
      </c>
      <c r="E17" s="110">
        <v>22.6632</v>
      </c>
      <c r="F17" s="110">
        <v>19.7544</v>
      </c>
      <c r="G17" s="111">
        <v>18.35</v>
      </c>
      <c r="H17" s="94">
        <v>53.05</v>
      </c>
      <c r="I17" s="147">
        <v>104.4</v>
      </c>
      <c r="J17" s="148"/>
    </row>
    <row r="18" spans="1:10" s="81" customFormat="1" ht="16.5" customHeight="1">
      <c r="A18" s="90" t="s">
        <v>25</v>
      </c>
      <c r="B18" s="112"/>
      <c r="C18" s="112">
        <v>0</v>
      </c>
      <c r="D18" s="91"/>
      <c r="E18" s="105">
        <v>0</v>
      </c>
      <c r="F18" s="105">
        <v>0</v>
      </c>
      <c r="G18" s="105">
        <v>0</v>
      </c>
      <c r="H18" s="94"/>
      <c r="I18" s="147"/>
      <c r="J18" s="148"/>
    </row>
    <row r="19" spans="1:10" ht="16.5" customHeight="1">
      <c r="A19" s="90" t="s">
        <v>26</v>
      </c>
      <c r="B19" s="91">
        <v>107.07</v>
      </c>
      <c r="C19" s="91">
        <v>0</v>
      </c>
      <c r="D19" s="91">
        <v>674.5</v>
      </c>
      <c r="E19" s="105">
        <v>799.7082</v>
      </c>
      <c r="F19" s="105">
        <v>967.3872</v>
      </c>
      <c r="G19" s="105">
        <v>1185.66</v>
      </c>
      <c r="H19" s="94">
        <v>842.34</v>
      </c>
      <c r="I19" s="147">
        <v>5.5</v>
      </c>
      <c r="J19" s="148"/>
    </row>
    <row r="20" spans="1:10" ht="16.5" customHeight="1">
      <c r="A20" s="90" t="s">
        <v>27</v>
      </c>
      <c r="B20" s="91">
        <v>32.18</v>
      </c>
      <c r="C20" s="91">
        <v>0</v>
      </c>
      <c r="D20" s="91">
        <v>66.93</v>
      </c>
      <c r="E20" s="113">
        <v>130.0571</v>
      </c>
      <c r="F20" s="113">
        <v>238.0428</v>
      </c>
      <c r="G20" s="105">
        <v>225.09</v>
      </c>
      <c r="H20" s="94">
        <v>160.13</v>
      </c>
      <c r="I20" s="147">
        <v>4.7</v>
      </c>
      <c r="J20" s="148"/>
    </row>
    <row r="21" spans="1:10" ht="16.5" customHeight="1">
      <c r="A21" s="90" t="s">
        <v>28</v>
      </c>
      <c r="B21" s="91">
        <v>14.62</v>
      </c>
      <c r="C21" s="91">
        <v>0</v>
      </c>
      <c r="D21" s="91">
        <v>54.14</v>
      </c>
      <c r="E21" s="114">
        <v>90.9971</v>
      </c>
      <c r="F21" s="114">
        <v>108.2556</v>
      </c>
      <c r="G21" s="115">
        <v>120.84</v>
      </c>
      <c r="H21" s="94">
        <v>114.39</v>
      </c>
      <c r="I21" s="147">
        <v>78.4</v>
      </c>
      <c r="J21" s="148"/>
    </row>
    <row r="22" spans="1:10" s="82" customFormat="1" ht="16.5" customHeight="1">
      <c r="A22" s="90" t="s">
        <v>29</v>
      </c>
      <c r="B22" s="116"/>
      <c r="C22" s="116">
        <v>0</v>
      </c>
      <c r="D22" s="91"/>
      <c r="E22" s="105">
        <v>0</v>
      </c>
      <c r="F22" s="105">
        <v>0</v>
      </c>
      <c r="G22" s="105">
        <v>0</v>
      </c>
      <c r="H22" s="94"/>
      <c r="I22" s="147"/>
      <c r="J22" s="148"/>
    </row>
    <row r="23" spans="1:10" s="82" customFormat="1" ht="16.5" customHeight="1">
      <c r="A23" s="90" t="s">
        <v>30</v>
      </c>
      <c r="B23" s="117">
        <v>2.38</v>
      </c>
      <c r="C23" s="105">
        <v>10.1539</v>
      </c>
      <c r="D23" s="91">
        <v>54.29</v>
      </c>
      <c r="E23" s="118">
        <v>32.7398</v>
      </c>
      <c r="F23" s="118">
        <v>49.3399</v>
      </c>
      <c r="G23" s="119">
        <v>103.6762</v>
      </c>
      <c r="H23" s="94">
        <v>30.22</v>
      </c>
      <c r="I23" s="147">
        <v>-12.6</v>
      </c>
      <c r="J23" s="148"/>
    </row>
    <row r="24" spans="1:10" s="82" customFormat="1" ht="16.5" customHeight="1">
      <c r="A24" s="90" t="s">
        <v>31</v>
      </c>
      <c r="B24" s="120">
        <v>61.15</v>
      </c>
      <c r="C24" s="105">
        <v>120.1428</v>
      </c>
      <c r="D24" s="91">
        <v>259.61</v>
      </c>
      <c r="E24" s="121">
        <v>428.5339</v>
      </c>
      <c r="F24" s="121">
        <v>565.9549</v>
      </c>
      <c r="G24" s="122">
        <v>565.0241</v>
      </c>
      <c r="H24" s="94">
        <v>425.28</v>
      </c>
      <c r="I24" s="147">
        <v>-10</v>
      </c>
      <c r="J24" s="148"/>
    </row>
    <row r="25" spans="1:10" s="82" customFormat="1" ht="16.5" customHeight="1">
      <c r="A25" s="90" t="s">
        <v>32</v>
      </c>
      <c r="B25" s="120">
        <v>90.34</v>
      </c>
      <c r="C25" s="105">
        <v>321.232</v>
      </c>
      <c r="D25" s="91">
        <v>326.9</v>
      </c>
      <c r="E25" s="105">
        <v>559.4887</v>
      </c>
      <c r="F25" s="105">
        <v>698.3908</v>
      </c>
      <c r="G25" s="123">
        <v>862.8992</v>
      </c>
      <c r="H25" s="94">
        <v>661.36</v>
      </c>
      <c r="I25" s="147">
        <v>28.7</v>
      </c>
      <c r="J25" s="148"/>
    </row>
    <row r="26" spans="1:10" s="81" customFormat="1" ht="16.5" customHeight="1">
      <c r="A26" s="90" t="s">
        <v>33</v>
      </c>
      <c r="B26" s="112"/>
      <c r="C26" s="112">
        <v>0</v>
      </c>
      <c r="D26" s="112"/>
      <c r="E26" s="124">
        <v>0</v>
      </c>
      <c r="F26" s="124">
        <v>0</v>
      </c>
      <c r="G26" s="124">
        <v>0</v>
      </c>
      <c r="H26" s="94"/>
      <c r="I26" s="147"/>
      <c r="J26" s="148"/>
    </row>
    <row r="27" spans="1:10" ht="16.5" customHeight="1">
      <c r="A27" s="90" t="s">
        <v>34</v>
      </c>
      <c r="B27" s="91"/>
      <c r="C27" s="91">
        <v>53.6056</v>
      </c>
      <c r="D27" s="91"/>
      <c r="E27" s="125">
        <v>36.5353</v>
      </c>
      <c r="F27" s="125">
        <v>73.153</v>
      </c>
      <c r="G27" s="105">
        <v>61.9</v>
      </c>
      <c r="H27" s="94">
        <v>41.49</v>
      </c>
      <c r="I27" s="147">
        <v>38.9</v>
      </c>
      <c r="J27" s="148"/>
    </row>
    <row r="28" spans="1:10" ht="16.5" customHeight="1">
      <c r="A28" s="90" t="s">
        <v>35</v>
      </c>
      <c r="B28" s="91">
        <v>4.01</v>
      </c>
      <c r="C28" s="91">
        <v>19.18</v>
      </c>
      <c r="D28" s="91">
        <v>43.81</v>
      </c>
      <c r="E28" s="126">
        <v>106.32</v>
      </c>
      <c r="F28" s="126">
        <v>190.77</v>
      </c>
      <c r="G28" s="127">
        <v>145.73</v>
      </c>
      <c r="H28" s="94">
        <v>165.65</v>
      </c>
      <c r="I28" s="147">
        <v>52.2</v>
      </c>
      <c r="J28" s="148"/>
    </row>
    <row r="29" spans="1:10" ht="16.5" customHeight="1">
      <c r="A29" s="90" t="s">
        <v>36</v>
      </c>
      <c r="B29" s="128">
        <v>8.92</v>
      </c>
      <c r="C29" s="128">
        <v>0.905</v>
      </c>
      <c r="D29" s="128"/>
      <c r="E29" s="129">
        <v>0.062</v>
      </c>
      <c r="F29" s="129">
        <v>1.284</v>
      </c>
      <c r="G29" s="130"/>
      <c r="H29" s="94">
        <v>0.96</v>
      </c>
      <c r="I29" s="147">
        <v>355.2</v>
      </c>
      <c r="J29" s="148"/>
    </row>
    <row r="30" spans="1:10" ht="16.5" customHeight="1">
      <c r="A30" s="90" t="s">
        <v>37</v>
      </c>
      <c r="B30" s="128">
        <v>86.78</v>
      </c>
      <c r="C30" s="128">
        <v>296.0875</v>
      </c>
      <c r="D30" s="128">
        <v>68.07</v>
      </c>
      <c r="E30" s="129">
        <v>766.162</v>
      </c>
      <c r="F30" s="129">
        <v>853.4859</v>
      </c>
      <c r="G30" s="131">
        <v>1042.25</v>
      </c>
      <c r="H30" s="94">
        <v>416.93</v>
      </c>
      <c r="I30" s="147">
        <v>18.7</v>
      </c>
      <c r="J30" s="148"/>
    </row>
    <row r="31" spans="1:10" ht="16.5" customHeight="1">
      <c r="A31" s="90" t="s">
        <v>38</v>
      </c>
      <c r="B31" s="128">
        <v>20.03</v>
      </c>
      <c r="C31" s="128">
        <v>55.6436</v>
      </c>
      <c r="D31" s="128">
        <v>109.71</v>
      </c>
      <c r="E31" s="132">
        <v>193.6245</v>
      </c>
      <c r="F31" s="132">
        <v>301.0249</v>
      </c>
      <c r="G31" s="133">
        <v>340.01</v>
      </c>
      <c r="H31" s="94">
        <v>292.36</v>
      </c>
      <c r="I31" s="147">
        <v>21</v>
      </c>
      <c r="J31" s="148"/>
    </row>
    <row r="32" spans="1:10" s="83" customFormat="1" ht="16.5" customHeight="1">
      <c r="A32" s="90" t="s">
        <v>39</v>
      </c>
      <c r="B32" s="134"/>
      <c r="C32" s="134">
        <v>0</v>
      </c>
      <c r="D32" s="134"/>
      <c r="E32" s="135">
        <v>0</v>
      </c>
      <c r="F32" s="135">
        <v>0</v>
      </c>
      <c r="G32" s="135">
        <v>0</v>
      </c>
      <c r="H32" s="94"/>
      <c r="I32" s="147"/>
      <c r="J32" s="148"/>
    </row>
    <row r="33" spans="1:10" ht="16.5" customHeight="1">
      <c r="A33" s="90" t="s">
        <v>40</v>
      </c>
      <c r="B33" s="128">
        <v>267.91</v>
      </c>
      <c r="C33" s="128">
        <v>736.357</v>
      </c>
      <c r="D33" s="128">
        <v>2659.16</v>
      </c>
      <c r="E33" s="129">
        <v>2722.4077</v>
      </c>
      <c r="F33" s="129">
        <v>2625.5413</v>
      </c>
      <c r="G33" s="129">
        <v>2891.6486</v>
      </c>
      <c r="H33" s="94">
        <v>2946.1</v>
      </c>
      <c r="I33" s="147">
        <v>6.5</v>
      </c>
      <c r="J33" s="148"/>
    </row>
    <row r="34" spans="1:10" ht="16.5" customHeight="1">
      <c r="A34" s="90" t="s">
        <v>41</v>
      </c>
      <c r="B34" s="128">
        <v>89.24</v>
      </c>
      <c r="C34" s="128">
        <v>161.9541</v>
      </c>
      <c r="D34" s="128">
        <v>422.13</v>
      </c>
      <c r="E34" s="129">
        <v>435.8335</v>
      </c>
      <c r="F34" s="129">
        <v>677.2789</v>
      </c>
      <c r="G34" s="129">
        <v>655.3918</v>
      </c>
      <c r="H34" s="94">
        <v>250.55</v>
      </c>
      <c r="I34" s="147">
        <v>29.8</v>
      </c>
      <c r="J34" s="148"/>
    </row>
    <row r="35" spans="1:10" s="83" customFormat="1" ht="16.5" customHeight="1">
      <c r="A35" s="90" t="s">
        <v>42</v>
      </c>
      <c r="B35" s="136">
        <v>92.03</v>
      </c>
      <c r="C35" s="136">
        <v>148.2563</v>
      </c>
      <c r="D35" s="136">
        <v>286.24</v>
      </c>
      <c r="E35" s="137">
        <v>294.1681</v>
      </c>
      <c r="F35" s="137">
        <v>325.3222</v>
      </c>
      <c r="G35" s="138">
        <v>405.2279</v>
      </c>
      <c r="H35" s="94">
        <v>589.4</v>
      </c>
      <c r="I35" s="147">
        <v>-7.1</v>
      </c>
      <c r="J35" s="148"/>
    </row>
    <row r="36" spans="1:10" ht="16.5" customHeight="1">
      <c r="A36" s="139" t="s">
        <v>43</v>
      </c>
      <c r="B36" s="140">
        <v>88.12</v>
      </c>
      <c r="C36" s="140">
        <v>139.904</v>
      </c>
      <c r="D36" s="140">
        <v>275.44</v>
      </c>
      <c r="E36" s="141">
        <v>272.0315</v>
      </c>
      <c r="F36" s="141">
        <v>312.2229</v>
      </c>
      <c r="G36" s="142">
        <v>379.7763</v>
      </c>
      <c r="H36" s="143">
        <v>425.93</v>
      </c>
      <c r="I36" s="149">
        <v>3.8</v>
      </c>
      <c r="J36" s="148"/>
    </row>
    <row r="37" spans="1:9" ht="33" customHeight="1">
      <c r="A37" s="175" t="s">
        <v>44</v>
      </c>
      <c r="B37" s="175"/>
      <c r="C37" s="175"/>
      <c r="D37" s="175"/>
      <c r="E37" s="175"/>
      <c r="F37" s="175"/>
      <c r="G37" s="175"/>
      <c r="H37" s="176"/>
      <c r="I37" s="150"/>
    </row>
    <row r="41" spans="1:242" s="84" customFormat="1" ht="12">
      <c r="A41" s="144" t="s">
        <v>45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</row>
  </sheetData>
  <sheetProtection/>
  <mergeCells count="2">
    <mergeCell ref="A1:I1"/>
    <mergeCell ref="A37:H37"/>
  </mergeCells>
  <printOptions/>
  <pageMargins left="0.25" right="0.25" top="0.75" bottom="0.75" header="0.2986111111111111" footer="0.2986111111111111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zoomScale="85" zoomScaleNormal="85" zoomScalePageLayoutView="0" workbookViewId="0" topLeftCell="A148">
      <selection activeCell="C149" sqref="C149"/>
    </sheetView>
  </sheetViews>
  <sheetFormatPr defaultColWidth="9.00390625" defaultRowHeight="14.25"/>
  <cols>
    <col min="1" max="1" width="18.00390625" style="0" customWidth="1"/>
    <col min="2" max="3" width="16.875" style="0" customWidth="1"/>
    <col min="4" max="4" width="14.875" style="0" customWidth="1"/>
    <col min="5" max="5" width="12.625" style="0" bestFit="1" customWidth="1"/>
    <col min="6" max="6" width="15.75390625" style="0" bestFit="1" customWidth="1"/>
    <col min="7" max="7" width="9.375" style="0" bestFit="1" customWidth="1"/>
    <col min="8" max="10" width="12.625" style="0" bestFit="1" customWidth="1"/>
  </cols>
  <sheetData>
    <row r="1" spans="1:8" ht="20.25">
      <c r="A1" s="178" t="s">
        <v>46</v>
      </c>
      <c r="B1" s="178"/>
      <c r="C1" s="178"/>
      <c r="D1" s="178"/>
      <c r="E1" s="178"/>
      <c r="F1" s="178"/>
      <c r="G1" s="178"/>
      <c r="H1" s="178"/>
    </row>
    <row r="2" spans="1:8" ht="15" thickBot="1">
      <c r="A2" s="179" t="s">
        <v>47</v>
      </c>
      <c r="B2" s="179"/>
      <c r="C2" s="179"/>
      <c r="D2" s="179"/>
      <c r="E2" s="179"/>
      <c r="F2" s="179"/>
      <c r="G2" s="179"/>
      <c r="H2" s="179"/>
    </row>
    <row r="3" spans="1:7" ht="18" customHeight="1" thickBot="1">
      <c r="A3" s="187" t="s">
        <v>48</v>
      </c>
      <c r="B3" s="183" t="s">
        <v>49</v>
      </c>
      <c r="C3" s="41"/>
      <c r="D3" s="41"/>
      <c r="E3" s="41"/>
      <c r="F3" s="41"/>
      <c r="G3" s="41"/>
    </row>
    <row r="4" spans="1:8" ht="18" customHeight="1" thickBot="1">
      <c r="A4" s="187"/>
      <c r="B4" s="181"/>
      <c r="C4" s="184" t="s">
        <v>316</v>
      </c>
      <c r="D4" s="180" t="s">
        <v>317</v>
      </c>
      <c r="E4" s="43"/>
      <c r="F4" s="183" t="s">
        <v>318</v>
      </c>
      <c r="G4" s="151"/>
      <c r="H4" s="180" t="s">
        <v>50</v>
      </c>
    </row>
    <row r="5" spans="1:8" ht="18" customHeight="1" thickBot="1">
      <c r="A5" s="188"/>
      <c r="B5" s="182"/>
      <c r="C5" s="182"/>
      <c r="D5" s="182"/>
      <c r="E5" s="44" t="s">
        <v>51</v>
      </c>
      <c r="F5" s="182"/>
      <c r="G5" s="44" t="s">
        <v>319</v>
      </c>
      <c r="H5" s="190"/>
    </row>
    <row r="6" spans="1:7" ht="14.25" customHeight="1">
      <c r="A6" s="45" t="s">
        <v>52</v>
      </c>
      <c r="B6" s="42"/>
      <c r="C6" s="42"/>
      <c r="D6" s="42"/>
      <c r="E6" s="46"/>
      <c r="F6" s="42"/>
      <c r="G6" s="47"/>
    </row>
    <row r="7" spans="1:7" ht="14.25" customHeight="1">
      <c r="A7" s="45" t="s">
        <v>53</v>
      </c>
      <c r="B7" s="47">
        <v>44</v>
      </c>
      <c r="C7" s="47">
        <v>41</v>
      </c>
      <c r="D7" s="47" t="s">
        <v>54</v>
      </c>
      <c r="E7" s="47" t="s">
        <v>54</v>
      </c>
      <c r="F7" s="47">
        <v>3</v>
      </c>
      <c r="G7" s="47"/>
    </row>
    <row r="8" spans="1:7" ht="14.25" customHeight="1">
      <c r="A8" s="45" t="s">
        <v>55</v>
      </c>
      <c r="B8" s="47">
        <v>94</v>
      </c>
      <c r="C8" s="47">
        <v>90</v>
      </c>
      <c r="D8" s="47" t="s">
        <v>54</v>
      </c>
      <c r="E8" s="47" t="s">
        <v>54</v>
      </c>
      <c r="F8" s="47">
        <v>4</v>
      </c>
      <c r="G8" s="47"/>
    </row>
    <row r="9" spans="1:8" ht="14.25" customHeight="1">
      <c r="A9" s="45" t="s">
        <v>56</v>
      </c>
      <c r="B9" s="47">
        <v>245</v>
      </c>
      <c r="C9" s="47">
        <v>242</v>
      </c>
      <c r="D9" s="47" t="s">
        <v>54</v>
      </c>
      <c r="E9" s="47" t="s">
        <v>54</v>
      </c>
      <c r="F9" s="47">
        <v>3</v>
      </c>
      <c r="G9" s="47"/>
      <c r="H9" s="48"/>
    </row>
    <row r="10" spans="1:8" ht="14.25" customHeight="1">
      <c r="A10" s="45" t="s">
        <v>57</v>
      </c>
      <c r="B10" s="47">
        <v>568</v>
      </c>
      <c r="C10" s="47">
        <v>566</v>
      </c>
      <c r="D10" s="47" t="s">
        <v>54</v>
      </c>
      <c r="E10" s="47" t="s">
        <v>54</v>
      </c>
      <c r="F10" s="47">
        <v>2</v>
      </c>
      <c r="G10" s="47"/>
      <c r="H10" s="48"/>
    </row>
    <row r="11" spans="1:8" ht="14.25" customHeight="1">
      <c r="A11" s="45" t="s">
        <v>58</v>
      </c>
      <c r="B11" s="47">
        <v>777</v>
      </c>
      <c r="C11" s="47">
        <v>774</v>
      </c>
      <c r="D11" s="47" t="s">
        <v>54</v>
      </c>
      <c r="E11" s="47" t="s">
        <v>54</v>
      </c>
      <c r="F11" s="47">
        <v>3</v>
      </c>
      <c r="G11" s="47"/>
      <c r="H11" s="48"/>
    </row>
    <row r="12" spans="1:8" ht="14.25" customHeight="1">
      <c r="A12" s="45" t="s">
        <v>59</v>
      </c>
      <c r="B12" s="47">
        <v>5398</v>
      </c>
      <c r="C12" s="47">
        <v>5394</v>
      </c>
      <c r="D12" s="47" t="s">
        <v>54</v>
      </c>
      <c r="E12" s="47" t="s">
        <v>54</v>
      </c>
      <c r="F12" s="47">
        <v>4</v>
      </c>
      <c r="G12" s="47"/>
      <c r="H12" s="48"/>
    </row>
    <row r="13" spans="1:8" ht="14.25" customHeight="1">
      <c r="A13" s="45" t="s">
        <v>60</v>
      </c>
      <c r="B13" s="47">
        <v>4063</v>
      </c>
      <c r="C13" s="47">
        <v>4058</v>
      </c>
      <c r="D13" s="47" t="s">
        <v>54</v>
      </c>
      <c r="E13" s="47" t="s">
        <v>54</v>
      </c>
      <c r="F13" s="47">
        <v>5</v>
      </c>
      <c r="G13" s="47"/>
      <c r="H13" s="48"/>
    </row>
    <row r="14" spans="1:8" ht="14.25" customHeight="1">
      <c r="A14" s="45" t="s">
        <v>61</v>
      </c>
      <c r="B14" s="47">
        <v>2971</v>
      </c>
      <c r="C14" s="47">
        <v>2956</v>
      </c>
      <c r="D14" s="47">
        <v>5</v>
      </c>
      <c r="E14" s="47" t="s">
        <v>54</v>
      </c>
      <c r="F14" s="47">
        <v>10</v>
      </c>
      <c r="G14" s="47"/>
      <c r="H14" s="48"/>
    </row>
    <row r="15" spans="1:8" ht="14.25" customHeight="1">
      <c r="A15" s="45" t="s">
        <v>62</v>
      </c>
      <c r="B15" s="47">
        <v>4561</v>
      </c>
      <c r="C15" s="47">
        <v>4549</v>
      </c>
      <c r="D15" s="47">
        <v>4</v>
      </c>
      <c r="E15" s="47" t="s">
        <v>54</v>
      </c>
      <c r="F15" s="47">
        <v>8</v>
      </c>
      <c r="G15" s="47"/>
      <c r="H15" s="48"/>
    </row>
    <row r="16" spans="1:8" ht="14.25" customHeight="1">
      <c r="A16" s="45" t="s">
        <v>63</v>
      </c>
      <c r="B16" s="47">
        <v>4069</v>
      </c>
      <c r="C16" s="47">
        <v>4057</v>
      </c>
      <c r="D16" s="47">
        <v>5</v>
      </c>
      <c r="E16" s="47" t="s">
        <v>54</v>
      </c>
      <c r="F16" s="47">
        <v>7</v>
      </c>
      <c r="G16" s="47"/>
      <c r="H16" s="48"/>
    </row>
    <row r="17" spans="1:7" ht="14.25" customHeight="1">
      <c r="A17" s="45" t="s">
        <v>64</v>
      </c>
      <c r="B17" s="47">
        <v>7221</v>
      </c>
      <c r="C17" s="47">
        <v>7209</v>
      </c>
      <c r="D17" s="47">
        <v>6</v>
      </c>
      <c r="E17" s="47" t="s">
        <v>54</v>
      </c>
      <c r="F17" s="47">
        <v>6</v>
      </c>
      <c r="G17" s="47"/>
    </row>
    <row r="18" spans="1:7" ht="14.25" customHeight="1">
      <c r="A18" s="45" t="s">
        <v>65</v>
      </c>
      <c r="B18" s="47">
        <v>3818</v>
      </c>
      <c r="C18" s="47">
        <v>3806</v>
      </c>
      <c r="D18" s="47">
        <v>7</v>
      </c>
      <c r="E18" s="47" t="s">
        <v>54</v>
      </c>
      <c r="F18" s="47">
        <v>5</v>
      </c>
      <c r="G18" s="47"/>
    </row>
    <row r="19" spans="1:7" ht="14.25" customHeight="1">
      <c r="A19" s="45" t="s">
        <v>66</v>
      </c>
      <c r="B19" s="47">
        <v>3064</v>
      </c>
      <c r="C19" s="47">
        <v>2935</v>
      </c>
      <c r="D19" s="47">
        <v>77</v>
      </c>
      <c r="E19" s="47" t="s">
        <v>54</v>
      </c>
      <c r="F19" s="47">
        <v>52</v>
      </c>
      <c r="G19" s="47"/>
    </row>
    <row r="20" spans="1:7" ht="14.25">
      <c r="A20" s="45" t="s">
        <v>67</v>
      </c>
      <c r="B20" s="47">
        <v>3519</v>
      </c>
      <c r="C20" s="47">
        <v>3469</v>
      </c>
      <c r="D20" s="47">
        <v>3</v>
      </c>
      <c r="E20" s="47" t="s">
        <v>54</v>
      </c>
      <c r="F20" s="47">
        <v>47</v>
      </c>
      <c r="G20" s="47"/>
    </row>
    <row r="21" spans="1:7" ht="14.25">
      <c r="A21" s="45" t="s">
        <v>68</v>
      </c>
      <c r="B21" s="47">
        <v>4298</v>
      </c>
      <c r="C21" s="47">
        <v>4239</v>
      </c>
      <c r="D21" s="47">
        <v>4</v>
      </c>
      <c r="E21" s="47" t="s">
        <v>54</v>
      </c>
      <c r="F21" s="47">
        <v>55</v>
      </c>
      <c r="G21" s="47"/>
    </row>
    <row r="22" spans="1:7" ht="14.25">
      <c r="A22" s="45" t="s">
        <v>69</v>
      </c>
      <c r="B22" s="47">
        <v>4256</v>
      </c>
      <c r="C22" s="47">
        <v>4117</v>
      </c>
      <c r="D22" s="47">
        <v>79</v>
      </c>
      <c r="E22" s="47" t="s">
        <v>54</v>
      </c>
      <c r="F22" s="47">
        <v>60</v>
      </c>
      <c r="G22" s="47"/>
    </row>
    <row r="23" spans="1:7" ht="14.25">
      <c r="A23" s="45" t="s">
        <v>70</v>
      </c>
      <c r="B23" s="47">
        <v>3974</v>
      </c>
      <c r="C23" s="47">
        <v>3953</v>
      </c>
      <c r="D23" s="47">
        <v>6</v>
      </c>
      <c r="E23" s="47" t="s">
        <v>54</v>
      </c>
      <c r="F23" s="47">
        <v>15</v>
      </c>
      <c r="G23" s="47"/>
    </row>
    <row r="24" spans="1:7" ht="14.25">
      <c r="A24" s="45" t="s">
        <v>71</v>
      </c>
      <c r="B24" s="47">
        <v>4202</v>
      </c>
      <c r="C24" s="47">
        <v>4169</v>
      </c>
      <c r="D24" s="47">
        <v>8</v>
      </c>
      <c r="E24" s="47" t="s">
        <v>54</v>
      </c>
      <c r="F24" s="47">
        <v>25</v>
      </c>
      <c r="G24" s="47"/>
    </row>
    <row r="25" spans="1:7" ht="14.25">
      <c r="A25" s="45" t="s">
        <v>72</v>
      </c>
      <c r="B25" s="47">
        <v>2424</v>
      </c>
      <c r="C25" s="47">
        <v>2380</v>
      </c>
      <c r="D25" s="47">
        <v>9</v>
      </c>
      <c r="E25" s="47" t="s">
        <v>54</v>
      </c>
      <c r="F25" s="47">
        <v>35</v>
      </c>
      <c r="G25" s="47"/>
    </row>
    <row r="26" spans="1:7" ht="14.25">
      <c r="A26" s="45" t="s">
        <v>73</v>
      </c>
      <c r="B26" s="47">
        <v>3036</v>
      </c>
      <c r="C26" s="47">
        <v>2940</v>
      </c>
      <c r="D26" s="47">
        <v>11</v>
      </c>
      <c r="E26" s="47" t="s">
        <v>54</v>
      </c>
      <c r="F26" s="47">
        <v>85</v>
      </c>
      <c r="G26" s="47"/>
    </row>
    <row r="27" spans="1:7" ht="14.25">
      <c r="A27" s="45" t="s">
        <v>74</v>
      </c>
      <c r="B27" s="47">
        <v>4025</v>
      </c>
      <c r="C27" s="47">
        <v>3874</v>
      </c>
      <c r="D27" s="47">
        <v>4</v>
      </c>
      <c r="E27" s="47" t="s">
        <v>54</v>
      </c>
      <c r="F27" s="47">
        <v>147</v>
      </c>
      <c r="G27" s="47"/>
    </row>
    <row r="28" spans="1:7" ht="14.25">
      <c r="A28" s="45" t="s">
        <v>75</v>
      </c>
      <c r="B28" s="47">
        <v>5002</v>
      </c>
      <c r="C28" s="47">
        <v>4912</v>
      </c>
      <c r="D28" s="47">
        <v>5</v>
      </c>
      <c r="E28" s="47" t="s">
        <v>54</v>
      </c>
      <c r="F28" s="47">
        <v>85</v>
      </c>
      <c r="G28" s="47"/>
    </row>
    <row r="29" spans="1:7" ht="14.25">
      <c r="A29" s="45" t="s">
        <v>76</v>
      </c>
      <c r="B29" s="47">
        <v>6019</v>
      </c>
      <c r="C29" s="47">
        <v>5939</v>
      </c>
      <c r="D29" s="47">
        <v>15</v>
      </c>
      <c r="E29" s="47" t="s">
        <v>54</v>
      </c>
      <c r="F29" s="47">
        <v>65</v>
      </c>
      <c r="G29" s="47"/>
    </row>
    <row r="30" spans="1:7" ht="14.25">
      <c r="A30" s="45" t="s">
        <v>77</v>
      </c>
      <c r="B30" s="47">
        <v>4758</v>
      </c>
      <c r="C30" s="47">
        <v>4683</v>
      </c>
      <c r="D30" s="47">
        <v>25</v>
      </c>
      <c r="E30" s="47" t="s">
        <v>54</v>
      </c>
      <c r="F30" s="47">
        <v>50</v>
      </c>
      <c r="G30" s="47"/>
    </row>
    <row r="31" spans="1:7" ht="14.25">
      <c r="A31" s="45" t="s">
        <v>78</v>
      </c>
      <c r="B31" s="47">
        <v>8850</v>
      </c>
      <c r="C31" s="47">
        <v>8665</v>
      </c>
      <c r="D31" s="47">
        <v>35</v>
      </c>
      <c r="E31" s="47" t="s">
        <v>79</v>
      </c>
      <c r="F31" s="47">
        <v>150</v>
      </c>
      <c r="G31" s="47"/>
    </row>
    <row r="32" spans="1:7" ht="14.25">
      <c r="A32" s="45" t="s">
        <v>80</v>
      </c>
      <c r="B32" s="47">
        <v>13653</v>
      </c>
      <c r="C32" s="47">
        <v>12770</v>
      </c>
      <c r="D32" s="47">
        <v>293</v>
      </c>
      <c r="E32" s="47" t="s">
        <v>79</v>
      </c>
      <c r="F32" s="47">
        <v>490</v>
      </c>
      <c r="G32" s="47"/>
    </row>
    <row r="33" spans="1:7" ht="14.25">
      <c r="A33" s="45" t="s">
        <v>81</v>
      </c>
      <c r="B33" s="47">
        <v>11005</v>
      </c>
      <c r="C33" s="47">
        <v>10382</v>
      </c>
      <c r="D33" s="47">
        <v>587</v>
      </c>
      <c r="E33" s="47" t="s">
        <v>79</v>
      </c>
      <c r="F33" s="47">
        <v>36</v>
      </c>
      <c r="G33" s="47"/>
    </row>
    <row r="34" spans="1:7" ht="14.25">
      <c r="A34" s="45" t="s">
        <v>82</v>
      </c>
      <c r="B34" s="47">
        <v>12379</v>
      </c>
      <c r="C34" s="47">
        <v>11699</v>
      </c>
      <c r="D34" s="47">
        <v>30</v>
      </c>
      <c r="E34" s="47" t="s">
        <v>79</v>
      </c>
      <c r="F34" s="47">
        <v>650</v>
      </c>
      <c r="G34" s="47"/>
    </row>
    <row r="35" spans="1:8" ht="15" thickBot="1">
      <c r="A35" s="49" t="s">
        <v>83</v>
      </c>
      <c r="B35" s="50">
        <v>17294</v>
      </c>
      <c r="C35" s="50">
        <v>15980</v>
      </c>
      <c r="D35" s="50">
        <v>261</v>
      </c>
      <c r="E35" s="50" t="s">
        <v>79</v>
      </c>
      <c r="F35" s="50">
        <v>1053</v>
      </c>
      <c r="G35" s="50"/>
      <c r="H35" s="51"/>
    </row>
    <row r="36" spans="1:7" ht="14.25">
      <c r="A36" s="48"/>
      <c r="B36" s="48"/>
      <c r="C36" s="48"/>
      <c r="D36" s="48"/>
      <c r="E36" s="48"/>
      <c r="F36" s="48"/>
      <c r="G36" s="48"/>
    </row>
    <row r="37" spans="1:7" ht="14.25">
      <c r="A37" s="48"/>
      <c r="B37" s="48"/>
      <c r="C37" s="48"/>
      <c r="D37" s="48"/>
      <c r="E37" s="48"/>
      <c r="F37" s="48"/>
      <c r="G37" s="48"/>
    </row>
    <row r="39" spans="1:8" ht="20.25">
      <c r="A39" s="178" t="s">
        <v>84</v>
      </c>
      <c r="B39" s="178"/>
      <c r="C39" s="178"/>
      <c r="D39" s="178"/>
      <c r="E39" s="178"/>
      <c r="F39" s="178"/>
      <c r="G39" s="178"/>
      <c r="H39" s="178"/>
    </row>
    <row r="40" spans="1:8" ht="15" thickBot="1">
      <c r="A40" s="179" t="s">
        <v>47</v>
      </c>
      <c r="B40" s="179"/>
      <c r="C40" s="179"/>
      <c r="D40" s="179"/>
      <c r="E40" s="179"/>
      <c r="F40" s="179"/>
      <c r="G40" s="179"/>
      <c r="H40" s="179"/>
    </row>
    <row r="41" spans="1:7" ht="15" thickBot="1">
      <c r="A41" s="187" t="s">
        <v>48</v>
      </c>
      <c r="B41" s="183" t="s">
        <v>49</v>
      </c>
      <c r="C41" s="41"/>
      <c r="D41" s="41"/>
      <c r="E41" s="41"/>
      <c r="F41" s="41"/>
      <c r="G41" s="41"/>
    </row>
    <row r="42" spans="1:8" ht="15" thickBot="1">
      <c r="A42" s="187"/>
      <c r="B42" s="181"/>
      <c r="C42" s="184" t="s">
        <v>316</v>
      </c>
      <c r="D42" s="180" t="s">
        <v>317</v>
      </c>
      <c r="E42" s="43"/>
      <c r="F42" s="183" t="s">
        <v>318</v>
      </c>
      <c r="G42" s="152"/>
      <c r="H42" s="180" t="s">
        <v>50</v>
      </c>
    </row>
    <row r="43" spans="1:8" ht="15" thickBot="1">
      <c r="A43" s="188"/>
      <c r="B43" s="182"/>
      <c r="C43" s="182"/>
      <c r="D43" s="182"/>
      <c r="E43" s="44" t="s">
        <v>51</v>
      </c>
      <c r="F43" s="182"/>
      <c r="G43" s="153" t="s">
        <v>319</v>
      </c>
      <c r="H43" s="190"/>
    </row>
    <row r="44" spans="1:8" ht="14.25">
      <c r="A44" s="52" t="s">
        <v>85</v>
      </c>
      <c r="B44" s="53">
        <v>22878</v>
      </c>
      <c r="C44" s="53">
        <v>21251</v>
      </c>
      <c r="D44" s="53">
        <v>193</v>
      </c>
      <c r="E44" s="53" t="s">
        <v>79</v>
      </c>
      <c r="F44" s="53">
        <v>1434</v>
      </c>
      <c r="G44" s="47"/>
      <c r="H44" s="48"/>
    </row>
    <row r="45" spans="1:8" ht="14.25">
      <c r="A45" s="45" t="s">
        <v>86</v>
      </c>
      <c r="B45" s="47">
        <v>24707</v>
      </c>
      <c r="C45" s="47">
        <v>22466</v>
      </c>
      <c r="D45" s="47">
        <v>723</v>
      </c>
      <c r="E45" s="47">
        <v>348</v>
      </c>
      <c r="F45" s="47">
        <v>1518</v>
      </c>
      <c r="G45" s="47"/>
      <c r="H45" s="48"/>
    </row>
    <row r="46" spans="1:7" ht="14.25">
      <c r="A46" s="45" t="s">
        <v>87</v>
      </c>
      <c r="B46" s="47">
        <v>39213</v>
      </c>
      <c r="C46" s="47">
        <v>21503</v>
      </c>
      <c r="D46" s="47">
        <v>2481</v>
      </c>
      <c r="E46" s="47">
        <v>848</v>
      </c>
      <c r="F46" s="47">
        <v>15229</v>
      </c>
      <c r="G46" s="47">
        <v>5000</v>
      </c>
    </row>
    <row r="47" spans="1:7" ht="14.25">
      <c r="A47" s="45" t="s">
        <v>88</v>
      </c>
      <c r="B47" s="47">
        <v>55284</v>
      </c>
      <c r="C47" s="47">
        <v>35984</v>
      </c>
      <c r="D47" s="47">
        <v>6268</v>
      </c>
      <c r="E47" s="47">
        <v>2294</v>
      </c>
      <c r="F47" s="47">
        <v>13032</v>
      </c>
      <c r="G47" s="154">
        <v>1194</v>
      </c>
    </row>
    <row r="48" spans="1:7" ht="14.25">
      <c r="A48" s="45" t="s">
        <v>89</v>
      </c>
      <c r="B48" s="47">
        <v>58085</v>
      </c>
      <c r="C48" s="47">
        <v>32558</v>
      </c>
      <c r="D48" s="47">
        <v>11219</v>
      </c>
      <c r="E48" s="47">
        <v>984</v>
      </c>
      <c r="F48" s="47">
        <v>14308</v>
      </c>
      <c r="G48" s="154">
        <v>1512</v>
      </c>
    </row>
    <row r="49" spans="1:7" ht="14.25">
      <c r="A49" s="45" t="s">
        <v>90</v>
      </c>
      <c r="B49" s="47">
        <v>62125</v>
      </c>
      <c r="C49" s="47">
        <v>38579</v>
      </c>
      <c r="D49" s="47">
        <v>5221</v>
      </c>
      <c r="E49" s="47">
        <v>2524</v>
      </c>
      <c r="F49" s="47">
        <v>18335</v>
      </c>
      <c r="G49" s="154">
        <v>4495</v>
      </c>
    </row>
    <row r="50" spans="1:7" ht="14.25">
      <c r="A50" s="45" t="s">
        <v>91</v>
      </c>
      <c r="B50" s="47">
        <v>95334</v>
      </c>
      <c r="C50" s="47">
        <v>60525</v>
      </c>
      <c r="D50" s="47">
        <v>9743</v>
      </c>
      <c r="E50" s="47">
        <v>5674</v>
      </c>
      <c r="F50" s="47">
        <v>25066</v>
      </c>
      <c r="G50" s="154">
        <v>3968</v>
      </c>
    </row>
    <row r="51" spans="1:7" ht="14.25">
      <c r="A51" s="45" t="s">
        <v>92</v>
      </c>
      <c r="B51" s="47">
        <v>119043</v>
      </c>
      <c r="C51" s="47">
        <v>66730</v>
      </c>
      <c r="D51" s="47">
        <v>9826</v>
      </c>
      <c r="E51" s="47">
        <v>4643</v>
      </c>
      <c r="F51" s="47">
        <v>42487</v>
      </c>
      <c r="G51" s="154">
        <v>7868</v>
      </c>
    </row>
    <row r="52" spans="1:7" ht="14.25">
      <c r="A52" s="45" t="s">
        <v>93</v>
      </c>
      <c r="B52" s="47">
        <v>135172</v>
      </c>
      <c r="C52" s="47">
        <v>82982</v>
      </c>
      <c r="D52" s="47">
        <v>12827</v>
      </c>
      <c r="E52" s="47">
        <v>7381</v>
      </c>
      <c r="F52" s="47">
        <v>39363</v>
      </c>
      <c r="G52" s="154">
        <v>8504</v>
      </c>
    </row>
    <row r="53" spans="1:7" ht="14.25">
      <c r="A53" s="45" t="s">
        <v>94</v>
      </c>
      <c r="B53" s="47">
        <v>217464</v>
      </c>
      <c r="C53" s="47">
        <v>120495</v>
      </c>
      <c r="D53" s="47">
        <v>34666</v>
      </c>
      <c r="E53" s="47">
        <v>9342</v>
      </c>
      <c r="F53" s="47">
        <v>62303</v>
      </c>
      <c r="G53" s="154">
        <v>18910</v>
      </c>
    </row>
    <row r="54" spans="1:7" ht="14.25">
      <c r="A54" s="45" t="s">
        <v>95</v>
      </c>
      <c r="B54" s="47">
        <v>151238</v>
      </c>
      <c r="C54" s="47">
        <v>90035</v>
      </c>
      <c r="D54" s="47">
        <v>12161</v>
      </c>
      <c r="E54" s="47">
        <v>3791</v>
      </c>
      <c r="F54" s="47">
        <v>49043</v>
      </c>
      <c r="G54" s="154">
        <v>34675</v>
      </c>
    </row>
    <row r="55" spans="1:10" ht="14.25">
      <c r="A55" s="45" t="s">
        <v>96</v>
      </c>
      <c r="B55" s="47">
        <v>168139</v>
      </c>
      <c r="C55" s="47">
        <v>99187</v>
      </c>
      <c r="D55" s="47">
        <v>14830</v>
      </c>
      <c r="E55" s="47">
        <v>4005</v>
      </c>
      <c r="F55" s="47">
        <v>54102</v>
      </c>
      <c r="G55" s="154">
        <v>8355</v>
      </c>
      <c r="I55" t="e">
        <f>(C83/C7)^(1/67)</f>
        <v>#VALUE!</v>
      </c>
      <c r="J55" t="e">
        <f>(D83/D7)^(1/67)</f>
        <v>#VALUE!</v>
      </c>
    </row>
    <row r="56" spans="1:7" ht="14.25">
      <c r="A56" s="45" t="s">
        <v>97</v>
      </c>
      <c r="B56" s="47">
        <v>228584</v>
      </c>
      <c r="C56" s="47">
        <v>144322</v>
      </c>
      <c r="D56" s="47">
        <v>26885</v>
      </c>
      <c r="E56" s="47">
        <v>3333</v>
      </c>
      <c r="F56" s="47">
        <v>57377</v>
      </c>
      <c r="G56" s="154">
        <v>11355</v>
      </c>
    </row>
    <row r="57" spans="1:7" ht="14.25">
      <c r="A57" s="45" t="s">
        <v>98</v>
      </c>
      <c r="B57" s="47">
        <v>334776</v>
      </c>
      <c r="C57" s="47">
        <v>230505</v>
      </c>
      <c r="D57" s="47">
        <v>28529</v>
      </c>
      <c r="E57" s="47">
        <v>8731</v>
      </c>
      <c r="F57" s="47">
        <v>75742</v>
      </c>
      <c r="G57" s="154">
        <v>12180</v>
      </c>
    </row>
    <row r="58" spans="1:7" ht="14.25">
      <c r="A58" s="45" t="s">
        <v>99</v>
      </c>
      <c r="B58" s="47">
        <v>564059</v>
      </c>
      <c r="C58" s="47">
        <v>409196</v>
      </c>
      <c r="D58" s="47">
        <v>35824</v>
      </c>
      <c r="E58" s="47">
        <v>8045</v>
      </c>
      <c r="F58" s="47">
        <v>93503</v>
      </c>
      <c r="G58" s="154">
        <v>17864</v>
      </c>
    </row>
    <row r="59" spans="1:7" ht="14.25">
      <c r="A59" s="45" t="s">
        <v>100</v>
      </c>
      <c r="B59" s="47">
        <v>722832</v>
      </c>
      <c r="C59" s="47">
        <v>438500</v>
      </c>
      <c r="D59" s="47">
        <v>63133</v>
      </c>
      <c r="E59" s="47">
        <v>17084</v>
      </c>
      <c r="F59" s="47">
        <v>126425</v>
      </c>
      <c r="G59" s="154">
        <v>26139</v>
      </c>
    </row>
    <row r="60" spans="1:7" ht="14.25">
      <c r="A60" s="45" t="s">
        <v>101</v>
      </c>
      <c r="B60" s="47">
        <v>860029</v>
      </c>
      <c r="C60" s="47">
        <v>432598</v>
      </c>
      <c r="D60" s="47">
        <v>52254</v>
      </c>
      <c r="E60" s="47">
        <v>15651</v>
      </c>
      <c r="F60" s="47">
        <v>165769</v>
      </c>
      <c r="G60" s="154">
        <v>35022</v>
      </c>
    </row>
    <row r="61" spans="1:7" ht="14.25">
      <c r="A61" s="45" t="s">
        <v>102</v>
      </c>
      <c r="B61" s="47">
        <v>716313</v>
      </c>
      <c r="C61" s="47">
        <v>350073</v>
      </c>
      <c r="D61" s="47">
        <v>48339</v>
      </c>
      <c r="E61" s="47">
        <v>5563</v>
      </c>
      <c r="F61" s="47">
        <v>171380</v>
      </c>
      <c r="G61" s="154">
        <v>46619</v>
      </c>
    </row>
    <row r="62" spans="1:7" ht="14.25">
      <c r="A62" s="45" t="s">
        <v>103</v>
      </c>
      <c r="B62" s="47">
        <v>684836</v>
      </c>
      <c r="C62" s="47">
        <v>418462</v>
      </c>
      <c r="D62" s="47">
        <v>42480</v>
      </c>
      <c r="E62" s="47">
        <v>14206</v>
      </c>
      <c r="F62" s="47">
        <v>175445</v>
      </c>
      <c r="G62" s="154">
        <v>39048</v>
      </c>
    </row>
    <row r="63" spans="1:7" ht="14.25">
      <c r="A63" s="45" t="s">
        <v>104</v>
      </c>
      <c r="B63" s="47">
        <v>863465</v>
      </c>
      <c r="C63" s="47">
        <v>503970</v>
      </c>
      <c r="D63" s="47">
        <v>33582</v>
      </c>
      <c r="E63" s="47">
        <v>7748</v>
      </c>
      <c r="F63" s="47">
        <v>195643</v>
      </c>
      <c r="G63" s="154">
        <v>53639</v>
      </c>
    </row>
    <row r="64" spans="1:7" ht="14.25">
      <c r="A64" s="45" t="s">
        <v>105</v>
      </c>
      <c r="B64" s="47">
        <v>816494</v>
      </c>
      <c r="C64" s="47">
        <v>376466</v>
      </c>
      <c r="D64" s="47">
        <v>28861</v>
      </c>
      <c r="E64" s="47">
        <v>5598</v>
      </c>
      <c r="F64" s="47">
        <v>170965</v>
      </c>
      <c r="G64" s="154">
        <v>47532</v>
      </c>
    </row>
    <row r="65" spans="1:7" ht="14.25">
      <c r="A65" s="45" t="s">
        <v>106</v>
      </c>
      <c r="B65" s="47">
        <v>768259</v>
      </c>
      <c r="C65" s="47">
        <v>404447</v>
      </c>
      <c r="D65" s="47">
        <v>31590</v>
      </c>
      <c r="E65" s="47">
        <v>12225</v>
      </c>
      <c r="F65" s="47">
        <v>181540</v>
      </c>
      <c r="G65" s="154">
        <v>64893</v>
      </c>
    </row>
    <row r="66" spans="1:7" ht="14.25">
      <c r="A66" s="45" t="s">
        <v>107</v>
      </c>
      <c r="B66" s="47">
        <v>848356</v>
      </c>
      <c r="C66" s="47">
        <v>380958</v>
      </c>
      <c r="D66" s="47">
        <v>37925</v>
      </c>
      <c r="E66" s="47">
        <v>1582</v>
      </c>
      <c r="F66" s="47">
        <v>202365</v>
      </c>
      <c r="G66" s="154">
        <v>79928</v>
      </c>
    </row>
    <row r="67" spans="1:7" ht="14.25">
      <c r="A67" s="45" t="s">
        <v>108</v>
      </c>
      <c r="B67" s="47">
        <v>955116</v>
      </c>
      <c r="C67" s="47">
        <v>378900</v>
      </c>
      <c r="D67" s="47">
        <v>56159</v>
      </c>
      <c r="E67" s="47">
        <v>5713</v>
      </c>
      <c r="F67" s="47">
        <v>201038</v>
      </c>
      <c r="G67" s="154">
        <v>75272</v>
      </c>
    </row>
    <row r="68" spans="1:7" ht="14.25">
      <c r="A68" s="45" t="s">
        <v>109</v>
      </c>
      <c r="B68" s="47">
        <v>1141327</v>
      </c>
      <c r="C68" s="47">
        <v>461058</v>
      </c>
      <c r="D68" s="47">
        <v>14516</v>
      </c>
      <c r="E68" s="47">
        <v>14516</v>
      </c>
      <c r="F68" s="47">
        <v>216329</v>
      </c>
      <c r="G68" s="154">
        <v>84147</v>
      </c>
    </row>
    <row r="69" spans="1:7" ht="14.25">
      <c r="A69" s="45" t="s">
        <v>110</v>
      </c>
      <c r="B69" s="47">
        <v>1529446</v>
      </c>
      <c r="C69" s="47">
        <v>650150</v>
      </c>
      <c r="D69" s="47">
        <v>38080</v>
      </c>
      <c r="E69" s="47">
        <v>15013</v>
      </c>
      <c r="F69" s="47">
        <v>229167</v>
      </c>
      <c r="G69" s="154">
        <v>92025</v>
      </c>
    </row>
    <row r="70" spans="1:7" ht="15.75">
      <c r="A70" s="54" t="s">
        <v>111</v>
      </c>
      <c r="B70" s="47">
        <v>1804545</v>
      </c>
      <c r="C70" s="47">
        <v>816118</v>
      </c>
      <c r="D70" s="47">
        <v>46944</v>
      </c>
      <c r="E70" s="47">
        <v>8608</v>
      </c>
      <c r="F70" s="47">
        <v>265947</v>
      </c>
      <c r="G70" s="154">
        <v>86478</v>
      </c>
    </row>
    <row r="71" spans="1:7" ht="15.75">
      <c r="A71" s="55" t="s">
        <v>112</v>
      </c>
      <c r="B71" s="47">
        <v>2067262</v>
      </c>
      <c r="C71" s="47">
        <v>653895</v>
      </c>
      <c r="D71" s="47">
        <v>81824</v>
      </c>
      <c r="E71" s="47">
        <v>28585</v>
      </c>
      <c r="F71" s="47">
        <v>331027</v>
      </c>
      <c r="G71" s="154">
        <v>131930</v>
      </c>
    </row>
    <row r="72" spans="1:7" ht="15.75">
      <c r="A72" s="55" t="s">
        <v>113</v>
      </c>
      <c r="B72" s="47">
        <v>2428313</v>
      </c>
      <c r="C72" s="47">
        <v>566562</v>
      </c>
      <c r="D72" s="47">
        <v>106569</v>
      </c>
      <c r="E72" s="47">
        <v>40317</v>
      </c>
      <c r="F72" s="59">
        <v>486237</v>
      </c>
      <c r="G72" s="155">
        <v>145592</v>
      </c>
    </row>
    <row r="73" spans="1:7" ht="15.75">
      <c r="A73" s="55" t="s">
        <v>114</v>
      </c>
      <c r="B73" s="47">
        <v>2953954</v>
      </c>
      <c r="C73" s="47">
        <v>697447</v>
      </c>
      <c r="D73" s="47">
        <v>112880</v>
      </c>
      <c r="E73" s="47">
        <v>30248</v>
      </c>
      <c r="F73" s="59">
        <v>717442</v>
      </c>
      <c r="G73" s="155">
        <v>216624</v>
      </c>
    </row>
    <row r="74" spans="1:7" ht="15.75">
      <c r="A74" s="54" t="s">
        <v>115</v>
      </c>
      <c r="B74" s="47">
        <v>3932270</v>
      </c>
      <c r="C74" s="47">
        <v>978705</v>
      </c>
      <c r="D74" s="47">
        <v>151046</v>
      </c>
      <c r="E74" s="47">
        <v>30495</v>
      </c>
      <c r="F74" s="59">
        <v>939057</v>
      </c>
      <c r="G74" s="155">
        <v>277353</v>
      </c>
    </row>
    <row r="75" spans="1:7" ht="14.25">
      <c r="A75" s="45" t="s">
        <v>3</v>
      </c>
      <c r="B75" s="47">
        <v>5265712</v>
      </c>
      <c r="C75" s="47">
        <f>1667812+230536</f>
        <v>1898348</v>
      </c>
      <c r="D75" s="47">
        <f>154862+104680</f>
        <v>259542</v>
      </c>
      <c r="E75" s="47">
        <f>32401+104680</f>
        <v>137081</v>
      </c>
      <c r="F75" s="47">
        <v>1610503</v>
      </c>
      <c r="G75" s="154">
        <v>496224</v>
      </c>
    </row>
    <row r="76" spans="1:8" ht="14.25">
      <c r="A76" s="45" t="s">
        <v>116</v>
      </c>
      <c r="B76" s="47">
        <v>4945991</v>
      </c>
      <c r="C76" s="47">
        <v>1534218</v>
      </c>
      <c r="D76" s="47">
        <v>153533</v>
      </c>
      <c r="E76" s="163" t="s">
        <v>117</v>
      </c>
      <c r="F76" s="163" t="s">
        <v>117</v>
      </c>
      <c r="G76" s="163" t="s">
        <v>117</v>
      </c>
      <c r="H76" s="46">
        <v>1853649</v>
      </c>
    </row>
    <row r="77" spans="1:8" ht="14.25">
      <c r="A77" s="45" t="s">
        <v>118</v>
      </c>
      <c r="B77" s="47">
        <v>5722768</v>
      </c>
      <c r="C77" s="47">
        <v>1559182</v>
      </c>
      <c r="D77" s="47">
        <v>310064</v>
      </c>
      <c r="E77" s="163" t="s">
        <v>117</v>
      </c>
      <c r="F77" s="163" t="s">
        <v>117</v>
      </c>
      <c r="G77" s="163" t="s">
        <v>117</v>
      </c>
      <c r="H77" s="46">
        <v>2976707</v>
      </c>
    </row>
    <row r="78" spans="1:8" ht="14.25">
      <c r="A78" s="45" t="s">
        <v>119</v>
      </c>
      <c r="B78" s="47">
        <v>7955763</v>
      </c>
      <c r="C78" s="47">
        <v>2327956</v>
      </c>
      <c r="D78" s="47">
        <v>536672</v>
      </c>
      <c r="E78" s="163" t="s">
        <v>117</v>
      </c>
      <c r="F78" s="163" t="s">
        <v>117</v>
      </c>
      <c r="G78" s="163" t="s">
        <v>117</v>
      </c>
      <c r="H78" s="46">
        <v>4847147</v>
      </c>
    </row>
    <row r="79" spans="1:8" ht="14.25">
      <c r="A79" s="45" t="s">
        <v>120</v>
      </c>
      <c r="B79" s="47">
        <v>10207642</v>
      </c>
      <c r="C79" s="47">
        <v>3365004</v>
      </c>
      <c r="D79" s="47">
        <v>593658</v>
      </c>
      <c r="E79" s="163" t="s">
        <v>117</v>
      </c>
      <c r="F79" s="163" t="s">
        <v>117</v>
      </c>
      <c r="G79" s="163" t="s">
        <v>117</v>
      </c>
      <c r="H79" s="46">
        <v>6062642</v>
      </c>
    </row>
    <row r="80" spans="1:8" ht="14.25">
      <c r="A80" s="45" t="s">
        <v>121</v>
      </c>
      <c r="B80" s="47">
        <v>13136856</v>
      </c>
      <c r="C80" s="47">
        <v>4561742</v>
      </c>
      <c r="D80" s="47">
        <v>1175368</v>
      </c>
      <c r="E80" s="163" t="s">
        <v>117</v>
      </c>
      <c r="F80" s="163" t="s">
        <v>117</v>
      </c>
      <c r="G80" s="163" t="s">
        <v>117</v>
      </c>
      <c r="H80" s="46">
        <v>7883316</v>
      </c>
    </row>
    <row r="81" spans="1:8" ht="14.25">
      <c r="A81" s="45" t="s">
        <v>122</v>
      </c>
      <c r="B81" s="47">
        <v>15315995</v>
      </c>
      <c r="C81" s="47">
        <v>3112974</v>
      </c>
      <c r="D81" s="47">
        <v>1531993</v>
      </c>
      <c r="E81" s="163" t="s">
        <v>117</v>
      </c>
      <c r="F81" s="163" t="s">
        <v>117</v>
      </c>
      <c r="G81" s="163" t="s">
        <v>117</v>
      </c>
      <c r="H81" s="46">
        <v>10123505</v>
      </c>
    </row>
    <row r="82" spans="1:8" ht="14.25">
      <c r="A82" s="45" t="s">
        <v>8</v>
      </c>
      <c r="B82" s="47">
        <v>16415341</v>
      </c>
      <c r="C82" s="47">
        <v>2700150</v>
      </c>
      <c r="D82" s="47">
        <v>1322837</v>
      </c>
      <c r="E82" s="163" t="s">
        <v>117</v>
      </c>
      <c r="F82" s="163" t="s">
        <v>117</v>
      </c>
      <c r="G82" s="163" t="s">
        <v>117</v>
      </c>
      <c r="H82" s="46">
        <v>11426520</v>
      </c>
    </row>
    <row r="83" spans="1:14" s="157" customFormat="1" ht="15" thickBot="1">
      <c r="A83" s="156" t="s">
        <v>320</v>
      </c>
      <c r="B83" s="165" t="s">
        <v>324</v>
      </c>
      <c r="C83" s="166" t="s">
        <v>324</v>
      </c>
      <c r="D83" s="166" t="s">
        <v>324</v>
      </c>
      <c r="E83" s="164" t="s">
        <v>117</v>
      </c>
      <c r="F83" s="164" t="s">
        <v>117</v>
      </c>
      <c r="G83" s="164" t="s">
        <v>117</v>
      </c>
      <c r="H83" s="167" t="s">
        <v>324</v>
      </c>
      <c r="L83" s="158"/>
      <c r="M83" s="158"/>
      <c r="N83" s="158"/>
    </row>
    <row r="84" spans="1:8" ht="39" customHeight="1">
      <c r="A84" s="177" t="s">
        <v>123</v>
      </c>
      <c r="B84" s="177"/>
      <c r="C84" s="177"/>
      <c r="D84" s="177"/>
      <c r="E84" s="177"/>
      <c r="F84" s="177"/>
      <c r="G84" s="177"/>
      <c r="H84" s="177"/>
    </row>
    <row r="85" spans="1:7" ht="14.25">
      <c r="A85" s="48"/>
      <c r="B85" s="48"/>
      <c r="C85" s="48"/>
      <c r="D85" s="48"/>
      <c r="E85" s="48"/>
      <c r="G85" s="48"/>
    </row>
    <row r="86" ht="14.25">
      <c r="G86" s="48"/>
    </row>
    <row r="87" spans="1:7" ht="20.25">
      <c r="A87" s="178" t="s">
        <v>124</v>
      </c>
      <c r="B87" s="178"/>
      <c r="C87" s="178"/>
      <c r="D87" s="178"/>
      <c r="E87" s="178"/>
      <c r="F87" s="178"/>
      <c r="G87" s="178"/>
    </row>
    <row r="88" spans="1:7" ht="15" thickBot="1">
      <c r="A88" s="179" t="s">
        <v>47</v>
      </c>
      <c r="B88" s="179"/>
      <c r="C88" s="179"/>
      <c r="D88" s="179"/>
      <c r="E88" s="179"/>
      <c r="F88" s="179"/>
      <c r="G88" s="179"/>
    </row>
    <row r="89" spans="1:7" ht="15" thickBot="1">
      <c r="A89" s="189" t="s">
        <v>48</v>
      </c>
      <c r="B89" s="180" t="s">
        <v>49</v>
      </c>
      <c r="C89" s="43"/>
      <c r="D89" s="43"/>
      <c r="E89" s="43"/>
      <c r="F89" s="43"/>
      <c r="G89" s="43"/>
    </row>
    <row r="90" spans="1:7" ht="15" thickBot="1">
      <c r="A90" s="187"/>
      <c r="B90" s="181"/>
      <c r="C90" s="184" t="s">
        <v>316</v>
      </c>
      <c r="D90" s="180" t="s">
        <v>317</v>
      </c>
      <c r="E90" s="56"/>
      <c r="F90" s="183" t="s">
        <v>318</v>
      </c>
      <c r="G90" s="152"/>
    </row>
    <row r="91" spans="1:7" ht="15" thickBot="1">
      <c r="A91" s="188"/>
      <c r="B91" s="182"/>
      <c r="C91" s="182"/>
      <c r="D91" s="182"/>
      <c r="E91" s="57" t="s">
        <v>51</v>
      </c>
      <c r="F91" s="182"/>
      <c r="G91" s="48" t="s">
        <v>319</v>
      </c>
    </row>
    <row r="92" spans="1:7" ht="14.25">
      <c r="A92" s="52" t="s">
        <v>125</v>
      </c>
      <c r="B92" s="53">
        <v>383</v>
      </c>
      <c r="C92" s="53">
        <v>373</v>
      </c>
      <c r="D92" s="53" t="s">
        <v>79</v>
      </c>
      <c r="E92" s="53" t="s">
        <v>54</v>
      </c>
      <c r="F92" s="53">
        <v>10</v>
      </c>
      <c r="G92" s="159"/>
    </row>
    <row r="93" spans="1:7" ht="14.25">
      <c r="A93" s="45" t="s">
        <v>126</v>
      </c>
      <c r="B93" s="47">
        <v>13777</v>
      </c>
      <c r="C93" s="47">
        <v>13748</v>
      </c>
      <c r="D93" s="47">
        <v>5</v>
      </c>
      <c r="E93" s="47" t="s">
        <v>54</v>
      </c>
      <c r="F93" s="47">
        <v>24</v>
      </c>
      <c r="G93" s="46"/>
    </row>
    <row r="94" spans="1:7" ht="14.25">
      <c r="A94" s="45" t="s">
        <v>127</v>
      </c>
      <c r="B94" s="47">
        <v>22733</v>
      </c>
      <c r="C94" s="47">
        <v>22556</v>
      </c>
      <c r="D94" s="47">
        <v>99</v>
      </c>
      <c r="E94" s="47" t="s">
        <v>54</v>
      </c>
      <c r="F94" s="47">
        <v>78</v>
      </c>
      <c r="G94" s="46"/>
    </row>
    <row r="95" spans="1:7" ht="14.25">
      <c r="A95" s="45" t="s">
        <v>128</v>
      </c>
      <c r="B95" s="47">
        <v>12073</v>
      </c>
      <c r="C95" s="47">
        <v>11825</v>
      </c>
      <c r="D95" s="47">
        <v>86</v>
      </c>
      <c r="E95" s="47" t="s">
        <v>54</v>
      </c>
      <c r="F95" s="47">
        <v>162</v>
      </c>
      <c r="G95" s="46"/>
    </row>
    <row r="96" spans="1:7" ht="14.25">
      <c r="A96" s="45" t="s">
        <v>129</v>
      </c>
      <c r="B96" s="47">
        <v>17661</v>
      </c>
      <c r="C96" s="47">
        <v>17316</v>
      </c>
      <c r="D96" s="47">
        <v>38</v>
      </c>
      <c r="E96" s="47" t="s">
        <v>54</v>
      </c>
      <c r="F96" s="47">
        <v>307</v>
      </c>
      <c r="G96" s="46"/>
    </row>
    <row r="97" spans="1:7" ht="14.25">
      <c r="A97" s="45" t="s">
        <v>130</v>
      </c>
      <c r="B97" s="47">
        <v>38282</v>
      </c>
      <c r="C97" s="47">
        <v>36969</v>
      </c>
      <c r="D97" s="47">
        <v>473</v>
      </c>
      <c r="E97" s="47" t="s">
        <v>54</v>
      </c>
      <c r="F97" s="47">
        <v>840</v>
      </c>
      <c r="G97" s="46"/>
    </row>
    <row r="98" spans="1:7" ht="14.25">
      <c r="A98" s="45" t="s">
        <v>131</v>
      </c>
      <c r="B98" s="47">
        <v>88263</v>
      </c>
      <c r="C98" s="47">
        <v>81778</v>
      </c>
      <c r="D98" s="47">
        <v>1794</v>
      </c>
      <c r="E98" s="47" t="s">
        <v>54</v>
      </c>
      <c r="F98" s="47">
        <v>4691</v>
      </c>
      <c r="G98" s="46"/>
    </row>
    <row r="99" spans="1:7" ht="14.25">
      <c r="A99" s="45" t="s">
        <v>132</v>
      </c>
      <c r="B99" s="47">
        <v>310051</v>
      </c>
      <c r="C99" s="47">
        <v>187149</v>
      </c>
      <c r="D99" s="47">
        <v>34932</v>
      </c>
      <c r="E99" s="47">
        <v>12324</v>
      </c>
      <c r="F99" s="47">
        <v>85970</v>
      </c>
      <c r="G99" s="46">
        <v>16169</v>
      </c>
    </row>
    <row r="100" spans="1:7" ht="14.25">
      <c r="A100" s="45" t="s">
        <v>133</v>
      </c>
      <c r="B100" s="47">
        <v>791056</v>
      </c>
      <c r="C100" s="47">
        <v>453644</v>
      </c>
      <c r="D100" s="47">
        <v>84310</v>
      </c>
      <c r="E100" s="47">
        <v>29162</v>
      </c>
      <c r="F100" s="47">
        <v>247297</v>
      </c>
      <c r="G100" s="46">
        <v>78312</v>
      </c>
    </row>
    <row r="101" spans="1:7" ht="14.25">
      <c r="A101" s="45" t="s">
        <v>134</v>
      </c>
      <c r="B101" s="47">
        <v>2710280</v>
      </c>
      <c r="C101" s="47">
        <v>1355121</v>
      </c>
      <c r="D101" s="47">
        <v>206625</v>
      </c>
      <c r="E101" s="47">
        <v>42844</v>
      </c>
      <c r="F101" s="47">
        <v>572918</v>
      </c>
      <c r="G101" s="46">
        <v>102560</v>
      </c>
    </row>
    <row r="102" spans="1:7" ht="14.25">
      <c r="A102" s="45" t="s">
        <v>135</v>
      </c>
      <c r="B102" s="47">
        <v>3849367</v>
      </c>
      <c r="C102" s="47">
        <v>2053418</v>
      </c>
      <c r="D102" s="47">
        <v>184752</v>
      </c>
      <c r="E102" s="47">
        <v>45340</v>
      </c>
      <c r="F102" s="47">
        <v>894973</v>
      </c>
      <c r="G102" s="46">
        <v>251731</v>
      </c>
    </row>
    <row r="103" spans="1:7" ht="14.25">
      <c r="A103" s="45" t="s">
        <v>136</v>
      </c>
      <c r="B103" s="47">
        <v>6278790</v>
      </c>
      <c r="C103" s="47">
        <v>2687184</v>
      </c>
      <c r="D103" s="47">
        <v>193624</v>
      </c>
      <c r="E103" s="47">
        <v>45432</v>
      </c>
      <c r="F103" s="47">
        <v>1114846</v>
      </c>
      <c r="G103" s="46">
        <v>417850</v>
      </c>
    </row>
    <row r="104" spans="1:7" ht="14.25">
      <c r="A104" s="45" t="s">
        <v>137</v>
      </c>
      <c r="B104" s="47">
        <f aca="true" t="shared" si="0" ref="B104:G104">SUM(B71:B75)</f>
        <v>16647511</v>
      </c>
      <c r="C104" s="47">
        <f t="shared" si="0"/>
        <v>4794957</v>
      </c>
      <c r="D104" s="47">
        <f t="shared" si="0"/>
        <v>711861</v>
      </c>
      <c r="E104" s="47">
        <f t="shared" si="0"/>
        <v>266726</v>
      </c>
      <c r="F104" s="47">
        <f t="shared" si="0"/>
        <v>4084266</v>
      </c>
      <c r="G104" s="46">
        <f t="shared" si="0"/>
        <v>1267723</v>
      </c>
    </row>
    <row r="105" spans="1:7" ht="14.25">
      <c r="A105" s="45" t="s">
        <v>138</v>
      </c>
      <c r="B105" s="47">
        <f>25514505+B75</f>
        <v>30780217</v>
      </c>
      <c r="C105" s="47">
        <f>10125475+C75</f>
        <v>12023823</v>
      </c>
      <c r="D105" s="47">
        <f>1159057+D75</f>
        <v>1418599</v>
      </c>
      <c r="E105" s="47">
        <f>315095+E75</f>
        <v>452176</v>
      </c>
      <c r="F105" s="47">
        <f>4840960+F75</f>
        <v>6451463</v>
      </c>
      <c r="G105" s="46">
        <f>1922405+G75</f>
        <v>2418629</v>
      </c>
    </row>
    <row r="106" spans="1:7" ht="14.25">
      <c r="A106" s="45" t="s">
        <v>139</v>
      </c>
      <c r="B106" s="47">
        <f>25386212+B75</f>
        <v>30651924</v>
      </c>
      <c r="C106" s="47">
        <f>10000607+C75</f>
        <v>11898955</v>
      </c>
      <c r="D106" s="47">
        <f>1157839+D75</f>
        <v>1417381</v>
      </c>
      <c r="E106" s="47">
        <f>307757+E75</f>
        <v>444838</v>
      </c>
      <c r="F106" s="47">
        <f>4840860+F75</f>
        <v>6451363</v>
      </c>
      <c r="G106" s="46">
        <f>1922405+G75</f>
        <v>2418629</v>
      </c>
    </row>
    <row r="107" spans="1:10" ht="14.25">
      <c r="A107" s="45" t="s">
        <v>140</v>
      </c>
      <c r="B107" s="47">
        <v>41969020</v>
      </c>
      <c r="C107" s="47">
        <v>13348102</v>
      </c>
      <c r="D107" s="47">
        <v>2769295</v>
      </c>
      <c r="E107" s="163" t="s">
        <v>117</v>
      </c>
      <c r="F107" s="163" t="s">
        <v>117</v>
      </c>
      <c r="G107" s="168" t="s">
        <v>117</v>
      </c>
      <c r="H107" s="58"/>
      <c r="I107" s="58"/>
      <c r="J107" s="58"/>
    </row>
    <row r="108" spans="1:7" ht="14.25">
      <c r="A108" s="45" t="s">
        <v>325</v>
      </c>
      <c r="B108" s="59">
        <v>104480573</v>
      </c>
      <c r="C108" s="59">
        <v>31185049</v>
      </c>
      <c r="D108" s="59">
        <v>7042724</v>
      </c>
      <c r="E108" s="163" t="s">
        <v>117</v>
      </c>
      <c r="F108" s="163" t="s">
        <v>117</v>
      </c>
      <c r="G108" s="168" t="s">
        <v>117</v>
      </c>
    </row>
    <row r="109" spans="1:7" ht="15" thickBot="1">
      <c r="A109" s="49" t="s">
        <v>326</v>
      </c>
      <c r="B109" s="60">
        <v>104352280</v>
      </c>
      <c r="C109" s="60">
        <v>31060181</v>
      </c>
      <c r="D109" s="60">
        <v>7041506</v>
      </c>
      <c r="E109" s="166" t="s">
        <v>117</v>
      </c>
      <c r="F109" s="166" t="s">
        <v>117</v>
      </c>
      <c r="G109" s="169" t="s">
        <v>117</v>
      </c>
    </row>
    <row r="110" spans="1:7" ht="14.25">
      <c r="A110" s="48"/>
      <c r="B110" s="48"/>
      <c r="C110" s="48"/>
      <c r="D110" s="48"/>
      <c r="E110" s="48"/>
      <c r="F110" s="48"/>
      <c r="G110" s="48"/>
    </row>
    <row r="111" spans="1:7" ht="14.25">
      <c r="A111" s="48"/>
      <c r="B111" s="48"/>
      <c r="C111" s="48"/>
      <c r="D111" s="48"/>
      <c r="E111" s="48"/>
      <c r="F111" s="48"/>
      <c r="G111" s="48"/>
    </row>
    <row r="112" spans="1:7" ht="14.25">
      <c r="A112" s="48"/>
      <c r="B112" s="48"/>
      <c r="C112" s="48"/>
      <c r="D112" s="48"/>
      <c r="E112" s="48"/>
      <c r="F112" s="48"/>
      <c r="G112" s="48"/>
    </row>
    <row r="114" spans="1:8" ht="20.25">
      <c r="A114" s="178" t="s">
        <v>141</v>
      </c>
      <c r="B114" s="178"/>
      <c r="C114" s="178"/>
      <c r="D114" s="178"/>
      <c r="E114" s="178"/>
      <c r="F114" s="178"/>
      <c r="G114" s="178"/>
      <c r="H114" s="178"/>
    </row>
    <row r="115" spans="1:7" ht="15" thickBot="1">
      <c r="A115" s="179" t="s">
        <v>142</v>
      </c>
      <c r="B115" s="179"/>
      <c r="C115" s="179"/>
      <c r="D115" s="179"/>
      <c r="E115" s="179"/>
      <c r="F115" s="179"/>
      <c r="G115" s="179"/>
    </row>
    <row r="116" spans="1:7" ht="15" thickBot="1">
      <c r="A116" s="187" t="s">
        <v>48</v>
      </c>
      <c r="B116" s="183" t="s">
        <v>49</v>
      </c>
      <c r="C116" s="41"/>
      <c r="D116" s="41"/>
      <c r="E116" s="41"/>
      <c r="F116" s="41"/>
      <c r="G116" s="43"/>
    </row>
    <row r="117" spans="1:7" ht="15" thickBot="1">
      <c r="A117" s="187"/>
      <c r="B117" s="181"/>
      <c r="C117" s="184" t="s">
        <v>316</v>
      </c>
      <c r="D117" s="180" t="s">
        <v>317</v>
      </c>
      <c r="E117" s="43"/>
      <c r="F117" s="183" t="s">
        <v>318</v>
      </c>
      <c r="G117" s="152"/>
    </row>
    <row r="118" spans="1:7" ht="15" thickBot="1">
      <c r="A118" s="188"/>
      <c r="B118" s="182"/>
      <c r="C118" s="182"/>
      <c r="D118" s="182"/>
      <c r="E118" s="44" t="s">
        <v>51</v>
      </c>
      <c r="F118" s="182"/>
      <c r="G118" s="48" t="s">
        <v>319</v>
      </c>
    </row>
    <row r="119" spans="1:7" ht="14.25">
      <c r="A119" s="61" t="s">
        <v>143</v>
      </c>
      <c r="B119" s="53">
        <v>77.2</v>
      </c>
      <c r="C119" s="53">
        <v>80.7</v>
      </c>
      <c r="D119" s="53" t="s">
        <v>321</v>
      </c>
      <c r="E119" s="53" t="s">
        <v>79</v>
      </c>
      <c r="F119" s="53" t="s">
        <v>79</v>
      </c>
      <c r="G119" s="159"/>
    </row>
    <row r="120" spans="1:7" ht="14.25">
      <c r="A120" s="62" t="s">
        <v>144</v>
      </c>
      <c r="B120" s="47">
        <v>64.7</v>
      </c>
      <c r="C120" s="47">
        <v>65</v>
      </c>
      <c r="D120" s="47" t="s">
        <v>321</v>
      </c>
      <c r="E120" s="47" t="s">
        <v>79</v>
      </c>
      <c r="F120" s="47">
        <v>27.2</v>
      </c>
      <c r="G120" s="46"/>
    </row>
    <row r="121" spans="1:7" ht="14.25">
      <c r="A121" s="62" t="s">
        <v>145</v>
      </c>
      <c r="B121" s="47">
        <v>0.6</v>
      </c>
      <c r="C121" s="47">
        <v>-0.1</v>
      </c>
      <c r="D121" s="47">
        <v>72.8</v>
      </c>
      <c r="E121" s="47" t="s">
        <v>79</v>
      </c>
      <c r="F121" s="47">
        <v>39.1</v>
      </c>
      <c r="G121" s="46"/>
    </row>
    <row r="122" spans="1:7" ht="14.25">
      <c r="A122" s="62" t="s">
        <v>146</v>
      </c>
      <c r="B122" s="47">
        <v>11.6</v>
      </c>
      <c r="C122" s="47">
        <v>11.9</v>
      </c>
      <c r="D122" s="47">
        <v>0.9</v>
      </c>
      <c r="E122" s="47" t="s">
        <v>79</v>
      </c>
      <c r="F122" s="47">
        <v>4.9</v>
      </c>
      <c r="G122" s="46"/>
    </row>
    <row r="123" spans="1:7" ht="14.25">
      <c r="A123" s="62" t="s">
        <v>147</v>
      </c>
      <c r="B123" s="47">
        <v>-1.1</v>
      </c>
      <c r="C123" s="47">
        <v>-1.2</v>
      </c>
      <c r="D123" s="47">
        <v>-44.9</v>
      </c>
      <c r="E123" s="47" t="s">
        <v>79</v>
      </c>
      <c r="F123" s="47">
        <v>19.6</v>
      </c>
      <c r="G123" s="46"/>
    </row>
    <row r="124" spans="1:7" ht="14.25">
      <c r="A124" s="62" t="s">
        <v>148</v>
      </c>
      <c r="B124" s="47">
        <v>27.7</v>
      </c>
      <c r="C124" s="47">
        <v>26.9</v>
      </c>
      <c r="D124" s="47">
        <v>150.3</v>
      </c>
      <c r="E124" s="47" t="s">
        <v>79</v>
      </c>
      <c r="F124" s="47">
        <v>27.2</v>
      </c>
      <c r="G124" s="46"/>
    </row>
    <row r="125" spans="1:7" ht="14.25">
      <c r="A125" s="62" t="s">
        <v>149</v>
      </c>
      <c r="B125" s="47">
        <v>12.6</v>
      </c>
      <c r="C125" s="47">
        <v>12</v>
      </c>
      <c r="D125" s="47">
        <v>15</v>
      </c>
      <c r="E125" s="47" t="s">
        <v>79</v>
      </c>
      <c r="F125" s="47">
        <v>25.4</v>
      </c>
      <c r="G125" s="46"/>
    </row>
    <row r="126" spans="1:7" ht="14.25">
      <c r="A126" s="62" t="s">
        <v>150</v>
      </c>
      <c r="B126" s="47">
        <v>31</v>
      </c>
      <c r="C126" s="47">
        <v>21.9</v>
      </c>
      <c r="D126" s="47">
        <v>68.2</v>
      </c>
      <c r="E126" s="47">
        <v>74.8</v>
      </c>
      <c r="F126" s="47">
        <v>75.2</v>
      </c>
      <c r="G126" s="46"/>
    </row>
    <row r="127" spans="1:7" ht="14.25">
      <c r="A127" s="62" t="s">
        <v>151</v>
      </c>
      <c r="B127" s="47">
        <v>12</v>
      </c>
      <c r="C127" s="47">
        <v>9.1</v>
      </c>
      <c r="D127" s="47">
        <v>8.8</v>
      </c>
      <c r="E127" s="47">
        <v>-6.7</v>
      </c>
      <c r="F127" s="47">
        <v>16.6</v>
      </c>
      <c r="G127" s="46">
        <v>16.1</v>
      </c>
    </row>
    <row r="128" spans="1:7" ht="14.25">
      <c r="A128" s="62" t="s">
        <v>152</v>
      </c>
      <c r="B128" s="47">
        <v>38.6</v>
      </c>
      <c r="C128" s="47">
        <v>34.3</v>
      </c>
      <c r="D128" s="47">
        <v>28.6</v>
      </c>
      <c r="E128" s="47">
        <v>31.3</v>
      </c>
      <c r="F128" s="47">
        <v>25.1</v>
      </c>
      <c r="G128" s="46">
        <v>33.2</v>
      </c>
    </row>
    <row r="129" spans="1:7" ht="14.25">
      <c r="A129" s="62" t="s">
        <v>153</v>
      </c>
      <c r="B129" s="47">
        <v>-2.2</v>
      </c>
      <c r="C129" s="47">
        <v>-1.3</v>
      </c>
      <c r="D129" s="47">
        <v>-9.6</v>
      </c>
      <c r="E129" s="47">
        <v>-4.8</v>
      </c>
      <c r="F129" s="47">
        <v>1.8</v>
      </c>
      <c r="G129" s="46">
        <v>13.1</v>
      </c>
    </row>
    <row r="130" spans="1:7" ht="14.25">
      <c r="A130" s="62" t="s">
        <v>136</v>
      </c>
      <c r="B130" s="63">
        <v>18.62384912574386</v>
      </c>
      <c r="C130" s="63">
        <v>15.074280365100037</v>
      </c>
      <c r="D130" s="63">
        <v>8.244563446415356</v>
      </c>
      <c r="E130" s="63">
        <v>-6.77536790848248</v>
      </c>
      <c r="F130" s="63">
        <v>7.935560944328969</v>
      </c>
      <c r="G130" s="162">
        <v>5.911119100583136</v>
      </c>
    </row>
    <row r="131" spans="1:7" ht="14.25">
      <c r="A131" s="45" t="s">
        <v>137</v>
      </c>
      <c r="B131" s="63">
        <f aca="true" t="shared" si="1" ref="B131:G131">(B75/B70)^(1/5)*100-100</f>
        <v>23.884758101202564</v>
      </c>
      <c r="C131" s="63">
        <f t="shared" si="1"/>
        <v>18.3926044601632</v>
      </c>
      <c r="D131" s="63">
        <f t="shared" si="1"/>
        <v>40.774991877202496</v>
      </c>
      <c r="E131" s="63">
        <f t="shared" si="1"/>
        <v>73.94622221305846</v>
      </c>
      <c r="F131" s="63">
        <f t="shared" si="1"/>
        <v>43.361748272772786</v>
      </c>
      <c r="G131" s="162">
        <f t="shared" si="1"/>
        <v>41.82553341135261</v>
      </c>
    </row>
    <row r="132" spans="1:7" ht="14.25">
      <c r="A132" s="62" t="s">
        <v>154</v>
      </c>
      <c r="B132" s="63">
        <f>(B75/B7)^(1/60)*100-100</f>
        <v>21.515983739619116</v>
      </c>
      <c r="C132" s="63">
        <f>(C75/C7)^(1/60)*100-100</f>
        <v>19.607900227283224</v>
      </c>
      <c r="D132" s="63">
        <v>26.6</v>
      </c>
      <c r="E132" s="63">
        <f>(E75/E45)^(1/28)*100-100</f>
        <v>23.792058979233445</v>
      </c>
      <c r="F132" s="63">
        <f>(F75/F7)^(1/58)*100-100</f>
        <v>25.54237771025538</v>
      </c>
      <c r="G132" s="162">
        <f>(G75/G46)^(1/27)*100-100</f>
        <v>18.56380796743842</v>
      </c>
    </row>
    <row r="133" spans="1:7" ht="14.25">
      <c r="A133" s="62" t="s">
        <v>155</v>
      </c>
      <c r="B133" s="63">
        <f>(B75/B35)^(1/32)*100-100</f>
        <v>19.566991407671438</v>
      </c>
      <c r="C133" s="63">
        <f>(C75/C35)^(1/32)*100-100</f>
        <v>16.10140367931419</v>
      </c>
      <c r="D133" s="63">
        <f>(D75/D35)^(1/32)*100-100</f>
        <v>24.072054321331976</v>
      </c>
      <c r="E133" s="63">
        <f>(E75/E45)^(1/28)*100-100</f>
        <v>23.792058979233445</v>
      </c>
      <c r="F133" s="63">
        <f>(F75/F35)^(1/32)*100-100</f>
        <v>25.752509769705043</v>
      </c>
      <c r="G133" s="162">
        <f>(G75/G47)^(1/27)*100-100</f>
        <v>25.022421164425808</v>
      </c>
    </row>
    <row r="134" spans="1:7" ht="14.25">
      <c r="A134" s="45" t="s">
        <v>140</v>
      </c>
      <c r="B134" s="63">
        <v>21.58</v>
      </c>
      <c r="C134" s="63">
        <v>24.4</v>
      </c>
      <c r="D134" s="63">
        <v>50.2</v>
      </c>
      <c r="E134" s="170" t="s">
        <v>117</v>
      </c>
      <c r="F134" s="170" t="s">
        <v>117</v>
      </c>
      <c r="G134" s="171" t="s">
        <v>117</v>
      </c>
    </row>
    <row r="135" spans="1:7" ht="14.25">
      <c r="A135" s="160" t="s">
        <v>322</v>
      </c>
      <c r="B135" s="64">
        <v>20.3</v>
      </c>
      <c r="C135" s="64">
        <v>17.2</v>
      </c>
      <c r="D135" s="64">
        <v>19</v>
      </c>
      <c r="E135" s="170" t="s">
        <v>117</v>
      </c>
      <c r="F135" s="170" t="s">
        <v>117</v>
      </c>
      <c r="G135" s="171" t="s">
        <v>117</v>
      </c>
    </row>
    <row r="136" spans="1:7" ht="15" thickBot="1">
      <c r="A136" s="161" t="s">
        <v>323</v>
      </c>
      <c r="B136" s="65">
        <v>17.9</v>
      </c>
      <c r="C136" s="65">
        <v>12.8</v>
      </c>
      <c r="D136" s="65">
        <v>18.1</v>
      </c>
      <c r="E136" s="172" t="s">
        <v>117</v>
      </c>
      <c r="F136" s="172" t="s">
        <v>117</v>
      </c>
      <c r="G136" s="173" t="s">
        <v>117</v>
      </c>
    </row>
    <row r="137" spans="1:3" ht="14.25">
      <c r="A137" s="66"/>
      <c r="B137" s="48"/>
      <c r="C137" s="48"/>
    </row>
    <row r="138" spans="1:3" ht="14.25">
      <c r="A138" s="66"/>
      <c r="B138" s="48"/>
      <c r="C138" s="48"/>
    </row>
    <row r="139" ht="14.25">
      <c r="A139" s="66"/>
    </row>
    <row r="140" ht="14.25">
      <c r="A140" s="66"/>
    </row>
    <row r="141" spans="1:3" ht="20.25">
      <c r="A141" s="185" t="s">
        <v>156</v>
      </c>
      <c r="B141" s="185"/>
      <c r="C141" s="185"/>
    </row>
    <row r="142" spans="1:3" ht="14.25">
      <c r="A142" s="186" t="s">
        <v>47</v>
      </c>
      <c r="B142" s="186"/>
      <c r="C142" s="186"/>
    </row>
    <row r="143" spans="1:3" ht="45" customHeight="1">
      <c r="A143" s="67"/>
      <c r="B143" s="68" t="s">
        <v>157</v>
      </c>
      <c r="C143" s="68" t="s">
        <v>158</v>
      </c>
    </row>
    <row r="144" spans="1:3" ht="14.25">
      <c r="A144" s="69" t="s">
        <v>159</v>
      </c>
      <c r="B144" s="70">
        <v>12.8</v>
      </c>
      <c r="C144" s="71">
        <v>32.5</v>
      </c>
    </row>
    <row r="145" spans="1:3" ht="14.25">
      <c r="A145" s="69" t="s">
        <v>160</v>
      </c>
      <c r="B145" s="72">
        <v>-4.4</v>
      </c>
      <c r="C145" s="71">
        <v>-17.4</v>
      </c>
    </row>
    <row r="146" spans="1:4" ht="14.25">
      <c r="A146" s="69" t="s">
        <v>161</v>
      </c>
      <c r="B146" s="72">
        <v>56.3</v>
      </c>
      <c r="C146" s="71">
        <v>203.7</v>
      </c>
      <c r="D146" s="73"/>
    </row>
    <row r="147" spans="1:3" ht="14.25">
      <c r="A147" s="69" t="s">
        <v>162</v>
      </c>
      <c r="B147" s="72"/>
      <c r="C147" s="71"/>
    </row>
    <row r="148" spans="1:6" ht="14.25">
      <c r="A148" s="69" t="s">
        <v>163</v>
      </c>
      <c r="B148" s="72">
        <v>9.7</v>
      </c>
      <c r="C148" s="71">
        <v>-25</v>
      </c>
      <c r="D148" s="74"/>
      <c r="F148" s="75"/>
    </row>
    <row r="149" spans="1:6" ht="14.25">
      <c r="A149" s="76" t="s">
        <v>164</v>
      </c>
      <c r="B149" s="70">
        <v>15.600081088336964</v>
      </c>
      <c r="C149" s="71">
        <v>72.8</v>
      </c>
      <c r="D149" s="74"/>
      <c r="F149" s="75"/>
    </row>
    <row r="150" spans="1:6" ht="14.25">
      <c r="A150" s="76" t="s">
        <v>165</v>
      </c>
      <c r="B150" s="70">
        <v>10.09997216621656</v>
      </c>
      <c r="C150" s="71">
        <v>177.4</v>
      </c>
      <c r="D150" s="74"/>
      <c r="F150" s="75"/>
    </row>
    <row r="151" spans="1:6" ht="14.25">
      <c r="A151" s="76" t="s">
        <v>166</v>
      </c>
      <c r="B151" s="70">
        <v>23.165118746465424</v>
      </c>
      <c r="C151" s="71">
        <v>803.5</v>
      </c>
      <c r="D151" s="74"/>
      <c r="F151" s="75"/>
    </row>
    <row r="152" spans="1:6" ht="14.25">
      <c r="A152" s="76" t="s">
        <v>167</v>
      </c>
      <c r="B152" s="70">
        <v>6.684216074485505</v>
      </c>
      <c r="C152" s="71">
        <v>-98.4</v>
      </c>
      <c r="D152" s="74"/>
      <c r="F152" s="75"/>
    </row>
    <row r="153" spans="1:6" ht="14.25">
      <c r="A153" s="77" t="s">
        <v>168</v>
      </c>
      <c r="B153" s="70">
        <v>21.8</v>
      </c>
      <c r="C153" s="71">
        <v>-72.7</v>
      </c>
      <c r="D153" s="74"/>
      <c r="F153" s="75"/>
    </row>
    <row r="154" spans="1:6" ht="14.25">
      <c r="A154" s="76" t="s">
        <v>169</v>
      </c>
      <c r="B154" s="70">
        <v>21.407938472979907</v>
      </c>
      <c r="C154" s="71">
        <v>-2.9</v>
      </c>
      <c r="D154" s="74"/>
      <c r="F154" s="75"/>
    </row>
    <row r="155" spans="1:6" ht="14.25">
      <c r="A155" s="76" t="s">
        <v>170</v>
      </c>
      <c r="B155" s="70">
        <v>37.457289866141394</v>
      </c>
      <c r="C155" s="71">
        <v>-78.2</v>
      </c>
      <c r="D155" s="74"/>
      <c r="F155" s="75"/>
    </row>
    <row r="156" spans="1:6" ht="14.25">
      <c r="A156" s="76" t="s">
        <v>171</v>
      </c>
      <c r="B156" s="70">
        <v>5.751091344324493</v>
      </c>
      <c r="C156" s="71">
        <v>316</v>
      </c>
      <c r="D156" s="74"/>
      <c r="F156" s="75"/>
    </row>
    <row r="157" spans="1:6" ht="14.25">
      <c r="A157" s="76" t="s">
        <v>172</v>
      </c>
      <c r="B157" s="70">
        <v>18.733529762064734</v>
      </c>
      <c r="C157" s="71">
        <v>-38.3</v>
      </c>
      <c r="D157" s="78"/>
      <c r="F157" s="75"/>
    </row>
    <row r="158" spans="1:6" ht="14.25">
      <c r="A158" s="76" t="s">
        <v>173</v>
      </c>
      <c r="B158" s="70">
        <v>-59.5</v>
      </c>
      <c r="C158" s="71">
        <v>-21</v>
      </c>
      <c r="D158" s="74"/>
      <c r="F158" s="75"/>
    </row>
    <row r="159" spans="1:6" ht="14.25">
      <c r="A159" s="76" t="s">
        <v>174</v>
      </c>
      <c r="B159" s="70">
        <v>21.899944248292428</v>
      </c>
      <c r="C159" s="71">
        <v>24.3</v>
      </c>
      <c r="D159" s="74"/>
      <c r="F159" s="75"/>
    </row>
    <row r="161" ht="14.25">
      <c r="A161" s="79"/>
    </row>
    <row r="162" ht="28.5">
      <c r="A162" s="79" t="s">
        <v>175</v>
      </c>
    </row>
    <row r="164" ht="14.25">
      <c r="B164" s="80"/>
    </row>
  </sheetData>
  <sheetProtection/>
  <mergeCells count="33">
    <mergeCell ref="F90:F91"/>
    <mergeCell ref="A114:H114"/>
    <mergeCell ref="A115:G115"/>
    <mergeCell ref="C117:C118"/>
    <mergeCell ref="D117:D118"/>
    <mergeCell ref="F117:F118"/>
    <mergeCell ref="H4:H5"/>
    <mergeCell ref="A39:H39"/>
    <mergeCell ref="A40:H40"/>
    <mergeCell ref="C42:C43"/>
    <mergeCell ref="F42:F43"/>
    <mergeCell ref="H42:H43"/>
    <mergeCell ref="B41:B43"/>
    <mergeCell ref="A1:H1"/>
    <mergeCell ref="A2:H2"/>
    <mergeCell ref="C4:C5"/>
    <mergeCell ref="A141:C141"/>
    <mergeCell ref="A142:C142"/>
    <mergeCell ref="A3:A5"/>
    <mergeCell ref="A41:A43"/>
    <mergeCell ref="A89:A91"/>
    <mergeCell ref="A116:A118"/>
    <mergeCell ref="B3:B5"/>
    <mergeCell ref="A84:H84"/>
    <mergeCell ref="A87:G87"/>
    <mergeCell ref="A88:G88"/>
    <mergeCell ref="B89:B91"/>
    <mergeCell ref="B116:B118"/>
    <mergeCell ref="D4:D5"/>
    <mergeCell ref="D42:D43"/>
    <mergeCell ref="C90:C91"/>
    <mergeCell ref="D90:D91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E72" sqref="E72"/>
    </sheetView>
  </sheetViews>
  <sheetFormatPr defaultColWidth="9.00390625" defaultRowHeight="14.25"/>
  <cols>
    <col min="1" max="1" width="28.875" style="9" customWidth="1"/>
    <col min="2" max="2" width="11.875" style="9" customWidth="1"/>
    <col min="3" max="5" width="11.875" style="30" customWidth="1"/>
    <col min="6" max="17" width="9.00390625" style="30" customWidth="1"/>
    <col min="18" max="16384" width="9.00390625" style="9" customWidth="1"/>
  </cols>
  <sheetData>
    <row r="1" spans="1:5" ht="36.75" customHeight="1">
      <c r="A1" s="191" t="s">
        <v>176</v>
      </c>
      <c r="B1" s="192"/>
      <c r="C1" s="192"/>
      <c r="D1" s="192"/>
      <c r="E1" s="192"/>
    </row>
    <row r="2" spans="1:5" ht="17.25" customHeight="1">
      <c r="A2" s="193" t="s">
        <v>177</v>
      </c>
      <c r="B2" s="194"/>
      <c r="C2" s="194"/>
      <c r="D2" s="194"/>
      <c r="E2" s="194"/>
    </row>
    <row r="3" spans="1:5" ht="25.5" customHeight="1">
      <c r="A3" s="196" t="s">
        <v>178</v>
      </c>
      <c r="B3" s="198" t="s">
        <v>179</v>
      </c>
      <c r="C3" s="195" t="s">
        <v>180</v>
      </c>
      <c r="D3" s="196"/>
      <c r="E3" s="195" t="s">
        <v>181</v>
      </c>
    </row>
    <row r="4" spans="1:5" ht="50.25" customHeight="1">
      <c r="A4" s="197"/>
      <c r="B4" s="199"/>
      <c r="C4" s="31" t="s">
        <v>182</v>
      </c>
      <c r="D4" s="31" t="s">
        <v>183</v>
      </c>
      <c r="E4" s="200"/>
    </row>
    <row r="5" spans="1:6" ht="12.75" customHeight="1">
      <c r="A5" s="32" t="s">
        <v>184</v>
      </c>
      <c r="B5" s="27">
        <v>10.7</v>
      </c>
      <c r="C5" s="27">
        <v>17.3</v>
      </c>
      <c r="D5" s="27">
        <v>-64</v>
      </c>
      <c r="E5" s="27">
        <v>21.9</v>
      </c>
      <c r="F5" s="33"/>
    </row>
    <row r="6" spans="1:6" ht="12.75" customHeight="1">
      <c r="A6" s="34" t="s">
        <v>185</v>
      </c>
      <c r="B6" s="35">
        <v>31.2</v>
      </c>
      <c r="C6" s="35">
        <v>100.3</v>
      </c>
      <c r="D6" s="35">
        <v>-60.7</v>
      </c>
      <c r="E6" s="35" t="s">
        <v>186</v>
      </c>
      <c r="F6" s="33"/>
    </row>
    <row r="7" spans="1:6" ht="12.75" customHeight="1">
      <c r="A7" s="34" t="s">
        <v>187</v>
      </c>
      <c r="B7" s="35">
        <v>12.8</v>
      </c>
      <c r="C7" s="35">
        <v>24.2</v>
      </c>
      <c r="D7" s="35">
        <v>-59.9</v>
      </c>
      <c r="E7" s="35">
        <v>56.3</v>
      </c>
      <c r="F7" s="33"/>
    </row>
    <row r="8" spans="1:6" ht="12.75" customHeight="1">
      <c r="A8" s="34" t="s">
        <v>188</v>
      </c>
      <c r="B8" s="35">
        <v>12.8</v>
      </c>
      <c r="C8" s="35">
        <v>24.2</v>
      </c>
      <c r="D8" s="35">
        <v>-59.9</v>
      </c>
      <c r="E8" s="35">
        <v>56.3</v>
      </c>
      <c r="F8" s="33"/>
    </row>
    <row r="9" spans="1:6" ht="12.75" customHeight="1">
      <c r="A9" s="34" t="s">
        <v>189</v>
      </c>
      <c r="B9" s="35">
        <v>10.7</v>
      </c>
      <c r="C9" s="35">
        <v>22.6</v>
      </c>
      <c r="D9" s="35">
        <v>-60.8</v>
      </c>
      <c r="E9" s="35">
        <v>56.6</v>
      </c>
      <c r="F9" s="33"/>
    </row>
    <row r="10" spans="1:6" ht="12.75" customHeight="1">
      <c r="A10" s="34" t="s">
        <v>190</v>
      </c>
      <c r="B10" s="35">
        <v>27.4</v>
      </c>
      <c r="C10" s="35">
        <v>28.9</v>
      </c>
      <c r="D10" s="35">
        <v>-5.4</v>
      </c>
      <c r="E10" s="35">
        <v>-24.5</v>
      </c>
      <c r="F10" s="33"/>
    </row>
    <row r="11" spans="1:6" ht="12.75" customHeight="1">
      <c r="A11" s="34" t="s">
        <v>191</v>
      </c>
      <c r="B11" s="35">
        <v>10.7</v>
      </c>
      <c r="C11" s="35">
        <v>22.6</v>
      </c>
      <c r="D11" s="35">
        <v>-60.8</v>
      </c>
      <c r="E11" s="35">
        <v>56.6</v>
      </c>
      <c r="F11" s="33"/>
    </row>
    <row r="12" spans="1:6" ht="12.75" customHeight="1">
      <c r="A12" s="34" t="s">
        <v>192</v>
      </c>
      <c r="B12" s="35">
        <v>7.6</v>
      </c>
      <c r="C12" s="35">
        <v>4.7</v>
      </c>
      <c r="D12" s="35">
        <v>-66.9</v>
      </c>
      <c r="E12" s="35">
        <v>56.2</v>
      </c>
      <c r="F12" s="33"/>
    </row>
    <row r="13" spans="1:6" ht="12.75" customHeight="1">
      <c r="A13" s="34" t="s">
        <v>193</v>
      </c>
      <c r="B13" s="35">
        <v>-6.5</v>
      </c>
      <c r="C13" s="35">
        <v>11.8</v>
      </c>
      <c r="D13" s="35">
        <v>-41.8</v>
      </c>
      <c r="E13" s="35" t="s">
        <v>186</v>
      </c>
      <c r="F13" s="33"/>
    </row>
    <row r="14" spans="1:6" ht="12.75" customHeight="1">
      <c r="A14" s="34" t="s">
        <v>194</v>
      </c>
      <c r="B14" s="35">
        <v>-21.5</v>
      </c>
      <c r="C14" s="35">
        <v>576.6</v>
      </c>
      <c r="D14" s="35">
        <v>-33.2</v>
      </c>
      <c r="E14" s="35" t="s">
        <v>186</v>
      </c>
      <c r="F14" s="33"/>
    </row>
    <row r="15" spans="1:6" ht="12.75" customHeight="1">
      <c r="A15" s="34" t="s">
        <v>195</v>
      </c>
      <c r="B15" s="35">
        <v>18</v>
      </c>
      <c r="C15" s="35">
        <v>78.9</v>
      </c>
      <c r="D15" s="35">
        <v>-81.5</v>
      </c>
      <c r="E15" s="35">
        <v>95.5</v>
      </c>
      <c r="F15" s="33"/>
    </row>
    <row r="16" spans="1:6" ht="12.75" customHeight="1">
      <c r="A16" s="34" t="s">
        <v>196</v>
      </c>
      <c r="B16" s="35">
        <v>-17</v>
      </c>
      <c r="C16" s="35">
        <v>-16.2</v>
      </c>
      <c r="D16" s="35">
        <v>-37.3</v>
      </c>
      <c r="E16" s="35">
        <v>-24.5</v>
      </c>
      <c r="F16" s="33"/>
    </row>
    <row r="17" spans="1:6" ht="12.75" customHeight="1">
      <c r="A17" s="34" t="s">
        <v>197</v>
      </c>
      <c r="B17" s="35">
        <v>104.4</v>
      </c>
      <c r="C17" s="35">
        <v>105</v>
      </c>
      <c r="D17" s="35">
        <v>78.9</v>
      </c>
      <c r="E17" s="35" t="s">
        <v>186</v>
      </c>
      <c r="F17" s="33"/>
    </row>
    <row r="18" spans="1:6" ht="12.75" customHeight="1">
      <c r="A18" s="34" t="s">
        <v>198</v>
      </c>
      <c r="B18" s="35">
        <v>20.8</v>
      </c>
      <c r="C18" s="35">
        <v>24.2</v>
      </c>
      <c r="D18" s="35">
        <v>-60.3</v>
      </c>
      <c r="E18" s="35">
        <v>56.3</v>
      </c>
      <c r="F18" s="33"/>
    </row>
    <row r="19" spans="1:6" ht="12.75" customHeight="1">
      <c r="A19" s="34" t="s">
        <v>199</v>
      </c>
      <c r="B19" s="35">
        <v>-63.7</v>
      </c>
      <c r="C19" s="35">
        <v>-1.6</v>
      </c>
      <c r="D19" s="35">
        <v>-72.7</v>
      </c>
      <c r="E19" s="35" t="s">
        <v>186</v>
      </c>
      <c r="F19" s="33"/>
    </row>
    <row r="20" spans="1:6" ht="12.75" customHeight="1">
      <c r="A20" s="34" t="s">
        <v>200</v>
      </c>
      <c r="B20" s="35">
        <v>16.1</v>
      </c>
      <c r="C20" s="35">
        <v>109.8</v>
      </c>
      <c r="D20" s="35">
        <v>-36.7</v>
      </c>
      <c r="E20" s="35" t="s">
        <v>186</v>
      </c>
      <c r="F20" s="33"/>
    </row>
    <row r="21" spans="1:6" ht="12.75" customHeight="1">
      <c r="A21" s="19" t="s">
        <v>201</v>
      </c>
      <c r="B21" s="35">
        <v>5.5</v>
      </c>
      <c r="C21" s="35">
        <v>20</v>
      </c>
      <c r="D21" s="35">
        <v>-61.5</v>
      </c>
      <c r="E21" s="35">
        <v>42.2</v>
      </c>
      <c r="F21" s="33"/>
    </row>
    <row r="22" spans="1:6" ht="12.75" customHeight="1">
      <c r="A22" s="34" t="s">
        <v>202</v>
      </c>
      <c r="B22" s="35">
        <v>4.7</v>
      </c>
      <c r="C22" s="35">
        <v>26.3</v>
      </c>
      <c r="D22" s="35">
        <v>-49.1</v>
      </c>
      <c r="E22" s="35">
        <v>-6.2</v>
      </c>
      <c r="F22" s="33"/>
    </row>
    <row r="23" spans="1:6" ht="12.75" customHeight="1">
      <c r="A23" s="34" t="s">
        <v>203</v>
      </c>
      <c r="B23" s="35">
        <v>78.4</v>
      </c>
      <c r="C23" s="35">
        <v>47.3</v>
      </c>
      <c r="D23" s="35">
        <v>-70.4</v>
      </c>
      <c r="E23" s="35">
        <v>144.3</v>
      </c>
      <c r="F23" s="33"/>
    </row>
    <row r="24" spans="1:6" ht="12.75" customHeight="1">
      <c r="A24" s="34" t="s">
        <v>204</v>
      </c>
      <c r="B24" s="35">
        <v>12.8</v>
      </c>
      <c r="C24" s="35">
        <v>24.2</v>
      </c>
      <c r="D24" s="35">
        <v>-59.9</v>
      </c>
      <c r="E24" s="35">
        <v>56.3</v>
      </c>
      <c r="F24" s="33"/>
    </row>
    <row r="25" spans="1:6" ht="12.75" customHeight="1">
      <c r="A25" s="34" t="s">
        <v>205</v>
      </c>
      <c r="B25" s="35">
        <v>-12.6</v>
      </c>
      <c r="C25" s="35">
        <v>281.3</v>
      </c>
      <c r="D25" s="35">
        <v>-67.6</v>
      </c>
      <c r="E25" s="35" t="s">
        <v>186</v>
      </c>
      <c r="F25" s="33"/>
    </row>
    <row r="26" spans="1:6" ht="12.75" customHeight="1">
      <c r="A26" s="34" t="s">
        <v>206</v>
      </c>
      <c r="B26" s="35">
        <v>-10</v>
      </c>
      <c r="C26" s="35">
        <v>9.6</v>
      </c>
      <c r="D26" s="35">
        <v>-67.3</v>
      </c>
      <c r="E26" s="35" t="s">
        <v>186</v>
      </c>
      <c r="F26" s="33"/>
    </row>
    <row r="27" spans="1:6" ht="12.75" customHeight="1">
      <c r="A27" s="34" t="s">
        <v>207</v>
      </c>
      <c r="B27" s="35">
        <v>28.7</v>
      </c>
      <c r="C27" s="35">
        <v>40.9</v>
      </c>
      <c r="D27" s="35">
        <v>-52.8</v>
      </c>
      <c r="E27" s="35">
        <v>56.3</v>
      </c>
      <c r="F27" s="33"/>
    </row>
    <row r="28" spans="1:6" ht="12.75" customHeight="1">
      <c r="A28" s="34" t="s">
        <v>208</v>
      </c>
      <c r="B28" s="35">
        <v>15.1</v>
      </c>
      <c r="C28" s="35">
        <v>39.9</v>
      </c>
      <c r="D28" s="35">
        <v>-49.2</v>
      </c>
      <c r="E28" s="35" t="s">
        <v>186</v>
      </c>
      <c r="F28" s="33"/>
    </row>
    <row r="29" spans="1:6" ht="12.75" customHeight="1">
      <c r="A29" s="34" t="s">
        <v>209</v>
      </c>
      <c r="B29" s="35">
        <v>4.8</v>
      </c>
      <c r="C29" s="35">
        <v>29.9</v>
      </c>
      <c r="D29" s="35">
        <v>-47.3</v>
      </c>
      <c r="E29" s="35" t="s">
        <v>186</v>
      </c>
      <c r="F29" s="33"/>
    </row>
    <row r="30" spans="1:6" ht="12.75" customHeight="1">
      <c r="A30" s="34" t="s">
        <v>210</v>
      </c>
      <c r="B30" s="35">
        <v>20.6</v>
      </c>
      <c r="C30" s="35">
        <v>90.5</v>
      </c>
      <c r="D30" s="35">
        <v>-26.2</v>
      </c>
      <c r="E30" s="35" t="s">
        <v>186</v>
      </c>
      <c r="F30" s="33"/>
    </row>
    <row r="31" spans="1:6" ht="12.75" customHeight="1">
      <c r="A31" s="34" t="s">
        <v>211</v>
      </c>
      <c r="B31" s="35">
        <v>19.9</v>
      </c>
      <c r="C31" s="35">
        <v>27.8</v>
      </c>
      <c r="D31" s="35">
        <v>-62.4</v>
      </c>
      <c r="E31" s="35" t="s">
        <v>186</v>
      </c>
      <c r="F31" s="33"/>
    </row>
    <row r="32" spans="1:6" ht="12.75" customHeight="1">
      <c r="A32" s="34" t="s">
        <v>212</v>
      </c>
      <c r="B32" s="35">
        <v>-10.8</v>
      </c>
      <c r="C32" s="35">
        <v>9</v>
      </c>
      <c r="D32" s="35">
        <v>-68.5</v>
      </c>
      <c r="E32" s="35" t="s">
        <v>186</v>
      </c>
      <c r="F32" s="33"/>
    </row>
    <row r="33" spans="1:6" ht="12.75" customHeight="1">
      <c r="A33" s="34" t="s">
        <v>213</v>
      </c>
      <c r="B33" s="35">
        <v>-43</v>
      </c>
      <c r="C33" s="35">
        <v>-34.8</v>
      </c>
      <c r="D33" s="35">
        <v>-55.6</v>
      </c>
      <c r="E33" s="35" t="s">
        <v>186</v>
      </c>
      <c r="F33" s="33"/>
    </row>
    <row r="34" spans="1:6" ht="12.75" customHeight="1">
      <c r="A34" s="34" t="s">
        <v>214</v>
      </c>
      <c r="B34" s="35">
        <v>41.7</v>
      </c>
      <c r="C34" s="35">
        <v>52.2</v>
      </c>
      <c r="D34" s="35">
        <v>-62.5</v>
      </c>
      <c r="E34" s="35" t="s">
        <v>186</v>
      </c>
      <c r="F34" s="33"/>
    </row>
    <row r="35" spans="1:6" ht="12.75" customHeight="1">
      <c r="A35" s="34" t="s">
        <v>215</v>
      </c>
      <c r="B35" s="35">
        <v>-18.1</v>
      </c>
      <c r="C35" s="35">
        <v>43</v>
      </c>
      <c r="D35" s="35">
        <v>-73.7</v>
      </c>
      <c r="E35" s="35" t="s">
        <v>186</v>
      </c>
      <c r="F35" s="33"/>
    </row>
    <row r="36" spans="1:6" ht="12.75" customHeight="1">
      <c r="A36" s="34" t="s">
        <v>216</v>
      </c>
      <c r="B36" s="35">
        <v>-100</v>
      </c>
      <c r="C36" s="35">
        <v>-100</v>
      </c>
      <c r="D36" s="35" t="s">
        <v>186</v>
      </c>
      <c r="E36" s="35" t="s">
        <v>186</v>
      </c>
      <c r="F36" s="33"/>
    </row>
    <row r="37" spans="1:6" ht="12.75" customHeight="1">
      <c r="A37" s="34" t="s">
        <v>217</v>
      </c>
      <c r="B37" s="35">
        <v>48.9</v>
      </c>
      <c r="C37" s="35">
        <v>53.2</v>
      </c>
      <c r="D37" s="35">
        <v>-47.4</v>
      </c>
      <c r="E37" s="35" t="s">
        <v>186</v>
      </c>
      <c r="F37" s="33"/>
    </row>
    <row r="38" spans="1:6" ht="12.75" customHeight="1">
      <c r="A38" s="34" t="s">
        <v>218</v>
      </c>
      <c r="B38" s="35">
        <v>-39.6</v>
      </c>
      <c r="C38" s="35">
        <v>-22.9</v>
      </c>
      <c r="D38" s="35">
        <v>-79.1</v>
      </c>
      <c r="E38" s="35" t="s">
        <v>186</v>
      </c>
      <c r="F38" s="33"/>
    </row>
    <row r="39" spans="1:6" ht="12.75" customHeight="1">
      <c r="A39" s="34" t="s">
        <v>219</v>
      </c>
      <c r="B39" s="35">
        <v>-76.5</v>
      </c>
      <c r="C39" s="35">
        <v>-78.5</v>
      </c>
      <c r="D39" s="35">
        <v>-75.4</v>
      </c>
      <c r="E39" s="35" t="s">
        <v>186</v>
      </c>
      <c r="F39" s="33"/>
    </row>
    <row r="40" spans="1:6" ht="12.75" customHeight="1">
      <c r="A40" s="34" t="s">
        <v>220</v>
      </c>
      <c r="B40" s="35">
        <v>-28.3</v>
      </c>
      <c r="C40" s="35">
        <v>-24.4</v>
      </c>
      <c r="D40" s="35">
        <v>-83.8</v>
      </c>
      <c r="E40" s="35" t="s">
        <v>186</v>
      </c>
      <c r="F40" s="33"/>
    </row>
    <row r="41" spans="1:6" ht="12.75" customHeight="1">
      <c r="A41" s="34" t="s">
        <v>221</v>
      </c>
      <c r="B41" s="35">
        <v>144.2</v>
      </c>
      <c r="C41" s="35" t="s">
        <v>186</v>
      </c>
      <c r="D41" s="35">
        <v>-100</v>
      </c>
      <c r="E41" s="35" t="s">
        <v>186</v>
      </c>
      <c r="F41" s="33"/>
    </row>
    <row r="42" spans="1:6" ht="12.75" customHeight="1">
      <c r="A42" s="34" t="s">
        <v>222</v>
      </c>
      <c r="B42" s="35">
        <v>-39.4</v>
      </c>
      <c r="C42" s="35">
        <v>3.7</v>
      </c>
      <c r="D42" s="35">
        <v>-74.8</v>
      </c>
      <c r="E42" s="35" t="s">
        <v>186</v>
      </c>
      <c r="F42" s="33"/>
    </row>
    <row r="43" spans="1:6" ht="12.75" customHeight="1">
      <c r="A43" s="34" t="s">
        <v>223</v>
      </c>
      <c r="B43" s="35">
        <v>-69.3</v>
      </c>
      <c r="C43" s="35" t="s">
        <v>186</v>
      </c>
      <c r="D43" s="35">
        <v>-69.3</v>
      </c>
      <c r="E43" s="35" t="s">
        <v>186</v>
      </c>
      <c r="F43" s="33"/>
    </row>
    <row r="44" spans="1:6" ht="12.75" customHeight="1">
      <c r="A44" s="34" t="s">
        <v>224</v>
      </c>
      <c r="B44" s="35">
        <v>-24.2</v>
      </c>
      <c r="C44" s="35">
        <v>14.9</v>
      </c>
      <c r="D44" s="35">
        <v>-65.8</v>
      </c>
      <c r="E44" s="35" t="s">
        <v>186</v>
      </c>
      <c r="F44" s="33"/>
    </row>
    <row r="45" spans="1:6" ht="12.75" customHeight="1">
      <c r="A45" s="34" t="s">
        <v>225</v>
      </c>
      <c r="B45" s="35">
        <v>-61.5</v>
      </c>
      <c r="C45" s="35">
        <v>-57.9</v>
      </c>
      <c r="D45" s="35">
        <v>-83.7</v>
      </c>
      <c r="E45" s="35" t="s">
        <v>186</v>
      </c>
      <c r="F45" s="33"/>
    </row>
    <row r="46" spans="1:6" ht="12.75" customHeight="1">
      <c r="A46" s="34" t="s">
        <v>226</v>
      </c>
      <c r="B46" s="35">
        <v>-0.2</v>
      </c>
      <c r="C46" s="35">
        <v>233.1</v>
      </c>
      <c r="D46" s="35">
        <v>-64.2</v>
      </c>
      <c r="E46" s="35" t="s">
        <v>186</v>
      </c>
      <c r="F46" s="33"/>
    </row>
    <row r="47" spans="1:6" ht="12.75" customHeight="1">
      <c r="A47" s="34" t="s">
        <v>227</v>
      </c>
      <c r="B47" s="35">
        <v>56.3</v>
      </c>
      <c r="C47" s="35" t="s">
        <v>186</v>
      </c>
      <c r="D47" s="35">
        <v>-84</v>
      </c>
      <c r="E47" s="35" t="s">
        <v>186</v>
      </c>
      <c r="F47" s="33"/>
    </row>
    <row r="48" spans="1:6" ht="12.75" customHeight="1">
      <c r="A48" s="34" t="s">
        <v>228</v>
      </c>
      <c r="B48" s="35">
        <v>-86.9</v>
      </c>
      <c r="C48" s="35">
        <v>-60.9</v>
      </c>
      <c r="D48" s="35">
        <v>-91.1</v>
      </c>
      <c r="E48" s="35" t="s">
        <v>186</v>
      </c>
      <c r="F48" s="33"/>
    </row>
    <row r="49" spans="1:6" ht="12.75" customHeight="1">
      <c r="A49" s="34" t="s">
        <v>229</v>
      </c>
      <c r="B49" s="35">
        <v>17.2</v>
      </c>
      <c r="C49" s="35">
        <v>30.3</v>
      </c>
      <c r="D49" s="35">
        <v>-59.3</v>
      </c>
      <c r="E49" s="35" t="s">
        <v>186</v>
      </c>
      <c r="F49" s="33"/>
    </row>
    <row r="50" spans="1:6" ht="12.75" customHeight="1">
      <c r="A50" s="34" t="s">
        <v>230</v>
      </c>
      <c r="B50" s="35">
        <v>22.8</v>
      </c>
      <c r="C50" s="35">
        <v>518.2</v>
      </c>
      <c r="D50" s="35">
        <v>-59.9</v>
      </c>
      <c r="E50" s="35" t="s">
        <v>186</v>
      </c>
      <c r="F50" s="33"/>
    </row>
    <row r="51" spans="1:6" ht="12.75" customHeight="1">
      <c r="A51" s="34" t="s">
        <v>231</v>
      </c>
      <c r="B51" s="35">
        <v>6</v>
      </c>
      <c r="C51" s="35">
        <v>9</v>
      </c>
      <c r="D51" s="35">
        <v>-75.5</v>
      </c>
      <c r="E51" s="35" t="s">
        <v>186</v>
      </c>
      <c r="F51" s="33"/>
    </row>
    <row r="52" spans="1:6" ht="12.75" customHeight="1">
      <c r="A52" s="34" t="s">
        <v>232</v>
      </c>
      <c r="B52" s="35">
        <v>-14</v>
      </c>
      <c r="C52" s="35">
        <v>15.6</v>
      </c>
      <c r="D52" s="35">
        <v>-70.8</v>
      </c>
      <c r="E52" s="35" t="s">
        <v>186</v>
      </c>
      <c r="F52" s="33"/>
    </row>
    <row r="53" spans="1:6" ht="12.75" customHeight="1">
      <c r="A53" s="34" t="s">
        <v>233</v>
      </c>
      <c r="B53" s="35">
        <v>-13.6</v>
      </c>
      <c r="C53" s="35">
        <v>0</v>
      </c>
      <c r="D53" s="35">
        <v>-62.3</v>
      </c>
      <c r="E53" s="35" t="s">
        <v>186</v>
      </c>
      <c r="F53" s="33"/>
    </row>
    <row r="54" spans="1:6" ht="12.75" customHeight="1">
      <c r="A54" s="34" t="s">
        <v>234</v>
      </c>
      <c r="B54" s="35">
        <v>502.3</v>
      </c>
      <c r="C54" s="35" t="s">
        <v>186</v>
      </c>
      <c r="D54" s="35">
        <v>210</v>
      </c>
      <c r="E54" s="35" t="s">
        <v>186</v>
      </c>
      <c r="F54" s="33"/>
    </row>
    <row r="55" spans="1:17" s="29" customFormat="1" ht="12.75" customHeight="1">
      <c r="A55" s="34" t="s">
        <v>235</v>
      </c>
      <c r="B55" s="35">
        <v>-70.2</v>
      </c>
      <c r="C55" s="35">
        <v>31.6</v>
      </c>
      <c r="D55" s="35">
        <v>-88.4</v>
      </c>
      <c r="E55" s="35" t="s">
        <v>186</v>
      </c>
      <c r="F55" s="33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6" ht="12.75" customHeight="1">
      <c r="A56" s="34" t="s">
        <v>236</v>
      </c>
      <c r="B56" s="35">
        <v>16.5</v>
      </c>
      <c r="C56" s="35">
        <v>34.1</v>
      </c>
      <c r="D56" s="35">
        <v>-65.7</v>
      </c>
      <c r="E56" s="35" t="s">
        <v>186</v>
      </c>
      <c r="F56" s="33"/>
    </row>
    <row r="57" spans="1:17" s="29" customFormat="1" ht="12.75" customHeight="1">
      <c r="A57" s="34" t="s">
        <v>237</v>
      </c>
      <c r="B57" s="35">
        <v>-46.4</v>
      </c>
      <c r="C57" s="35">
        <v>413.8</v>
      </c>
      <c r="D57" s="35">
        <v>-90.3</v>
      </c>
      <c r="E57" s="35" t="s">
        <v>186</v>
      </c>
      <c r="F57" s="33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6" ht="13.5" customHeight="1">
      <c r="A58" s="34" t="s">
        <v>238</v>
      </c>
      <c r="B58" s="35">
        <v>-35</v>
      </c>
      <c r="C58" s="35">
        <v>-24.3</v>
      </c>
      <c r="D58" s="35">
        <v>-86.3</v>
      </c>
      <c r="E58" s="35" t="s">
        <v>186</v>
      </c>
      <c r="F58" s="33"/>
    </row>
    <row r="59" spans="1:6" ht="12.75" customHeight="1">
      <c r="A59" s="34" t="s">
        <v>239</v>
      </c>
      <c r="B59" s="35">
        <v>-100</v>
      </c>
      <c r="C59" s="35">
        <v>-100</v>
      </c>
      <c r="D59" s="35">
        <v>-100</v>
      </c>
      <c r="E59" s="35" t="s">
        <v>186</v>
      </c>
      <c r="F59" s="33"/>
    </row>
    <row r="60" spans="1:6" ht="12.75" customHeight="1">
      <c r="A60" s="34" t="s">
        <v>240</v>
      </c>
      <c r="B60" s="35">
        <v>53.6</v>
      </c>
      <c r="C60" s="35">
        <v>22.2</v>
      </c>
      <c r="D60" s="35">
        <v>-54.1</v>
      </c>
      <c r="E60" s="35">
        <v>56.3</v>
      </c>
      <c r="F60" s="33"/>
    </row>
    <row r="61" spans="1:6" ht="12.75" customHeight="1">
      <c r="A61" s="34" t="s">
        <v>241</v>
      </c>
      <c r="B61" s="35">
        <v>216.3</v>
      </c>
      <c r="C61" s="35" t="s">
        <v>186</v>
      </c>
      <c r="D61" s="35">
        <v>216.3</v>
      </c>
      <c r="E61" s="35" t="s">
        <v>186</v>
      </c>
      <c r="F61" s="33"/>
    </row>
    <row r="62" spans="1:6" ht="12.75" customHeight="1">
      <c r="A62" s="34" t="s">
        <v>242</v>
      </c>
      <c r="B62" s="35">
        <v>-48.3</v>
      </c>
      <c r="C62" s="35">
        <v>-39.2</v>
      </c>
      <c r="D62" s="35">
        <v>-62.7</v>
      </c>
      <c r="E62" s="35" t="s">
        <v>186</v>
      </c>
      <c r="F62" s="33"/>
    </row>
    <row r="63" spans="1:6" ht="12.75" customHeight="1">
      <c r="A63" s="34" t="s">
        <v>243</v>
      </c>
      <c r="B63" s="35">
        <v>27.4</v>
      </c>
      <c r="C63" s="35">
        <v>173.4</v>
      </c>
      <c r="D63" s="35">
        <v>-29.5</v>
      </c>
      <c r="E63" s="35" t="s">
        <v>186</v>
      </c>
      <c r="F63" s="33"/>
    </row>
    <row r="64" spans="1:6" ht="12.75" customHeight="1">
      <c r="A64" s="34" t="s">
        <v>244</v>
      </c>
      <c r="B64" s="35">
        <v>245.1</v>
      </c>
      <c r="C64" s="35" t="s">
        <v>186</v>
      </c>
      <c r="D64" s="35">
        <v>-36.4</v>
      </c>
      <c r="E64" s="35" t="s">
        <v>186</v>
      </c>
      <c r="F64" s="33"/>
    </row>
    <row r="65" spans="1:6" ht="12.75" customHeight="1">
      <c r="A65" s="34" t="s">
        <v>245</v>
      </c>
      <c r="B65" s="35">
        <v>-35.1</v>
      </c>
      <c r="C65" s="35">
        <v>-17.5</v>
      </c>
      <c r="D65" s="35">
        <v>-67.6</v>
      </c>
      <c r="E65" s="35" t="s">
        <v>186</v>
      </c>
      <c r="F65" s="33"/>
    </row>
    <row r="66" spans="1:6" ht="12.75" customHeight="1">
      <c r="A66" s="34" t="s">
        <v>246</v>
      </c>
      <c r="B66" s="35">
        <v>18.8</v>
      </c>
      <c r="C66" s="35">
        <v>37</v>
      </c>
      <c r="D66" s="35">
        <v>-20.2</v>
      </c>
      <c r="E66" s="35" t="s">
        <v>186</v>
      </c>
      <c r="F66" s="33"/>
    </row>
    <row r="67" spans="1:6" ht="12.75" customHeight="1">
      <c r="A67" s="34" t="s">
        <v>247</v>
      </c>
      <c r="B67" s="35">
        <v>-32.1</v>
      </c>
      <c r="C67" s="35">
        <v>7.8</v>
      </c>
      <c r="D67" s="35">
        <v>-64.2</v>
      </c>
      <c r="E67" s="35" t="s">
        <v>186</v>
      </c>
      <c r="F67" s="33"/>
    </row>
    <row r="68" spans="1:6" ht="12.75" customHeight="1">
      <c r="A68" s="34" t="s">
        <v>248</v>
      </c>
      <c r="B68" s="35">
        <v>-84.1</v>
      </c>
      <c r="C68" s="35">
        <v>-87.1</v>
      </c>
      <c r="D68" s="35">
        <v>-75.4</v>
      </c>
      <c r="E68" s="35" t="s">
        <v>186</v>
      </c>
      <c r="F68" s="33"/>
    </row>
    <row r="69" spans="1:6" ht="12.75" customHeight="1">
      <c r="A69" s="34" t="s">
        <v>249</v>
      </c>
      <c r="B69" s="35">
        <v>6.5</v>
      </c>
      <c r="C69" s="35">
        <v>6.3</v>
      </c>
      <c r="D69" s="35">
        <v>-60.9</v>
      </c>
      <c r="E69" s="35">
        <v>10.1</v>
      </c>
      <c r="F69" s="33"/>
    </row>
    <row r="70" spans="1:6" ht="12.75" customHeight="1">
      <c r="A70" s="34" t="s">
        <v>250</v>
      </c>
      <c r="B70" s="35">
        <v>11.9</v>
      </c>
      <c r="C70" s="35">
        <v>-28</v>
      </c>
      <c r="D70" s="35">
        <v>34.9</v>
      </c>
      <c r="E70" s="35">
        <v>12.2</v>
      </c>
      <c r="F70" s="33"/>
    </row>
    <row r="71" spans="1:6" ht="12.75" customHeight="1">
      <c r="A71" s="34" t="s">
        <v>251</v>
      </c>
      <c r="B71" s="35">
        <v>29.8</v>
      </c>
      <c r="C71" s="35">
        <v>-48.2</v>
      </c>
      <c r="D71" s="35">
        <v>-78.8</v>
      </c>
      <c r="E71" s="35">
        <v>89.8</v>
      </c>
      <c r="F71" s="33"/>
    </row>
    <row r="72" spans="1:6" ht="12.75" customHeight="1">
      <c r="A72" s="37" t="s">
        <v>250</v>
      </c>
      <c r="B72" s="35">
        <v>226.3</v>
      </c>
      <c r="C72" s="35">
        <v>-100</v>
      </c>
      <c r="D72" s="35" t="s">
        <v>186</v>
      </c>
      <c r="E72" s="35">
        <v>228.8</v>
      </c>
      <c r="F72" s="33"/>
    </row>
    <row r="73" spans="1:6" ht="14.25" customHeight="1">
      <c r="A73" s="21"/>
      <c r="B73" s="38"/>
      <c r="C73" s="196"/>
      <c r="D73" s="196"/>
      <c r="E73" s="39"/>
      <c r="F73" s="33"/>
    </row>
    <row r="74" spans="2:5" ht="14.25">
      <c r="B74" s="21"/>
      <c r="C74" s="40"/>
      <c r="D74" s="40"/>
      <c r="E74" s="40"/>
    </row>
  </sheetData>
  <sheetProtection/>
  <mergeCells count="7">
    <mergeCell ref="A1:E1"/>
    <mergeCell ref="A2:E2"/>
    <mergeCell ref="C3:D3"/>
    <mergeCell ref="C73:D73"/>
    <mergeCell ref="A3:A4"/>
    <mergeCell ref="B3:B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D17" sqref="D17"/>
    </sheetView>
  </sheetViews>
  <sheetFormatPr defaultColWidth="9.00390625" defaultRowHeight="14.25"/>
  <cols>
    <col min="1" max="1" width="23.50390625" style="9" customWidth="1"/>
    <col min="2" max="5" width="13.00390625" style="9" customWidth="1"/>
    <col min="6" max="7" width="12.625" style="9" bestFit="1" customWidth="1"/>
    <col min="8" max="247" width="9.00390625" style="9" customWidth="1"/>
  </cols>
  <sheetData>
    <row r="1" spans="1:5" ht="18.75" customHeight="1">
      <c r="A1" s="201" t="s">
        <v>252</v>
      </c>
      <c r="B1" s="202"/>
      <c r="C1" s="202"/>
      <c r="D1" s="202"/>
      <c r="E1" s="202"/>
    </row>
    <row r="2" spans="1:5" ht="19.5" customHeight="1">
      <c r="A2" s="10"/>
      <c r="B2" s="11"/>
      <c r="C2" s="11"/>
      <c r="D2" s="11"/>
      <c r="E2" s="11"/>
    </row>
    <row r="3" spans="1:5" ht="13.5" customHeight="1">
      <c r="A3" s="204" t="s">
        <v>178</v>
      </c>
      <c r="B3" s="203" t="s">
        <v>49</v>
      </c>
      <c r="C3" s="203" t="s">
        <v>180</v>
      </c>
      <c r="D3" s="204"/>
      <c r="E3" s="203" t="s">
        <v>181</v>
      </c>
    </row>
    <row r="4" spans="1:5" ht="48" customHeight="1">
      <c r="A4" s="207"/>
      <c r="B4" s="208"/>
      <c r="C4" s="14" t="s">
        <v>182</v>
      </c>
      <c r="D4" s="14" t="s">
        <v>183</v>
      </c>
      <c r="E4" s="208"/>
    </row>
    <row r="5" spans="1:5" ht="36" customHeight="1">
      <c r="A5" s="15" t="s">
        <v>253</v>
      </c>
      <c r="B5" s="27">
        <v>24</v>
      </c>
      <c r="C5" s="27">
        <v>28.8</v>
      </c>
      <c r="D5" s="27" t="s">
        <v>186</v>
      </c>
      <c r="E5" s="27">
        <v>20</v>
      </c>
    </row>
    <row r="6" spans="1:5" ht="36" customHeight="1">
      <c r="A6" s="17" t="s">
        <v>254</v>
      </c>
      <c r="B6" s="24">
        <v>12.3</v>
      </c>
      <c r="C6" s="24">
        <v>105.8</v>
      </c>
      <c r="D6" s="24" t="s">
        <v>186</v>
      </c>
      <c r="E6" s="24">
        <v>1.2</v>
      </c>
    </row>
    <row r="7" spans="1:5" ht="36" customHeight="1">
      <c r="A7" s="17" t="s">
        <v>255</v>
      </c>
      <c r="B7" s="24">
        <v>26.5</v>
      </c>
      <c r="C7" s="24">
        <v>25.6</v>
      </c>
      <c r="D7" s="24" t="s">
        <v>186</v>
      </c>
      <c r="E7" s="24">
        <v>27.5</v>
      </c>
    </row>
    <row r="8" spans="1:5" ht="36" customHeight="1">
      <c r="A8" s="17" t="s">
        <v>256</v>
      </c>
      <c r="B8" s="24">
        <v>38.8</v>
      </c>
      <c r="C8" s="24">
        <v>38.8</v>
      </c>
      <c r="D8" s="24" t="s">
        <v>186</v>
      </c>
      <c r="E8" s="24" t="s">
        <v>186</v>
      </c>
    </row>
    <row r="9" spans="1:5" ht="36" customHeight="1">
      <c r="A9" s="17" t="s">
        <v>257</v>
      </c>
      <c r="B9" s="24">
        <v>52.2</v>
      </c>
      <c r="C9" s="24">
        <v>76.4</v>
      </c>
      <c r="D9" s="24" t="s">
        <v>186</v>
      </c>
      <c r="E9" s="24">
        <v>-10.4</v>
      </c>
    </row>
    <row r="10" spans="1:5" ht="36" customHeight="1">
      <c r="A10" s="17" t="s">
        <v>258</v>
      </c>
      <c r="B10" s="24">
        <v>-100</v>
      </c>
      <c r="C10" s="24">
        <v>-100</v>
      </c>
      <c r="D10" s="24" t="s">
        <v>186</v>
      </c>
      <c r="E10" s="24" t="s">
        <v>186</v>
      </c>
    </row>
    <row r="11" spans="1:5" ht="36" customHeight="1">
      <c r="A11" s="17" t="s">
        <v>259</v>
      </c>
      <c r="B11" s="24">
        <v>353.4</v>
      </c>
      <c r="C11" s="24" t="s">
        <v>186</v>
      </c>
      <c r="D11" s="24" t="s">
        <v>186</v>
      </c>
      <c r="E11" s="24">
        <v>-92.7</v>
      </c>
    </row>
    <row r="12" spans="1:5" ht="36" customHeight="1">
      <c r="A12" s="17" t="s">
        <v>260</v>
      </c>
      <c r="B12" s="24">
        <v>18.7</v>
      </c>
      <c r="C12" s="24">
        <v>-0.8</v>
      </c>
      <c r="D12" s="24" t="s">
        <v>186</v>
      </c>
      <c r="E12" s="24">
        <v>71.2</v>
      </c>
    </row>
    <row r="13" spans="1:5" ht="36" customHeight="1">
      <c r="A13" s="17" t="s">
        <v>261</v>
      </c>
      <c r="B13" s="24">
        <v>21</v>
      </c>
      <c r="C13" s="24">
        <v>76.7</v>
      </c>
      <c r="D13" s="24" t="s">
        <v>186</v>
      </c>
      <c r="E13" s="24">
        <v>16</v>
      </c>
    </row>
    <row r="14" spans="1:5" ht="36" customHeight="1">
      <c r="A14" s="17" t="s">
        <v>262</v>
      </c>
      <c r="B14" s="24">
        <v>64.4</v>
      </c>
      <c r="C14" s="24">
        <v>32.2</v>
      </c>
      <c r="D14" s="24" t="s">
        <v>186</v>
      </c>
      <c r="E14" s="24">
        <v>76.1</v>
      </c>
    </row>
    <row r="15" spans="1:5" ht="36" customHeight="1">
      <c r="A15" s="17" t="s">
        <v>263</v>
      </c>
      <c r="B15" s="24">
        <v>-46</v>
      </c>
      <c r="C15" s="24">
        <v>27</v>
      </c>
      <c r="D15" s="24">
        <v>-56.5</v>
      </c>
      <c r="E15" s="24" t="s">
        <v>186</v>
      </c>
    </row>
    <row r="16" spans="1:5" ht="36" customHeight="1">
      <c r="A16" s="17" t="s">
        <v>264</v>
      </c>
      <c r="B16" s="24">
        <v>-43.1</v>
      </c>
      <c r="C16" s="24">
        <v>36.1</v>
      </c>
      <c r="D16" s="24">
        <v>-50.3</v>
      </c>
      <c r="E16" s="24" t="s">
        <v>186</v>
      </c>
    </row>
    <row r="17" spans="1:5" ht="36" customHeight="1">
      <c r="A17" s="25" t="s">
        <v>265</v>
      </c>
      <c r="B17" s="26">
        <v>-64.6</v>
      </c>
      <c r="C17" s="26">
        <v>27.9</v>
      </c>
      <c r="D17" s="26">
        <v>-67.6</v>
      </c>
      <c r="E17" s="26" t="s">
        <v>186</v>
      </c>
    </row>
    <row r="18" spans="1:5" ht="13.5" customHeight="1">
      <c r="A18" s="205"/>
      <c r="B18" s="206"/>
      <c r="C18" s="204"/>
      <c r="D18" s="204"/>
      <c r="E18" s="20"/>
    </row>
    <row r="19" spans="1:5" ht="14.25">
      <c r="A19" s="21"/>
      <c r="B19" s="21"/>
      <c r="C19" s="21"/>
      <c r="D19" s="21"/>
      <c r="E19" s="21"/>
    </row>
    <row r="22" spans="6:7" ht="14.25">
      <c r="F22" s="28"/>
      <c r="G22" s="28"/>
    </row>
    <row r="23" spans="6:7" ht="14.25">
      <c r="F23" s="28"/>
      <c r="G23" s="28"/>
    </row>
  </sheetData>
  <sheetProtection/>
  <mergeCells count="7">
    <mergeCell ref="A1:E1"/>
    <mergeCell ref="C3:D3"/>
    <mergeCell ref="A18:B18"/>
    <mergeCell ref="C18:D18"/>
    <mergeCell ref="A3:A4"/>
    <mergeCell ref="B3:B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="70" zoomScaleNormal="70" zoomScalePageLayoutView="0" workbookViewId="0" topLeftCell="A7">
      <selection activeCell="B21" sqref="B21"/>
    </sheetView>
  </sheetViews>
  <sheetFormatPr defaultColWidth="9.00390625" defaultRowHeight="14.25"/>
  <cols>
    <col min="1" max="1" width="26.625" style="9" customWidth="1"/>
    <col min="2" max="4" width="16.25390625" style="9" customWidth="1"/>
    <col min="5" max="249" width="9.00390625" style="9" customWidth="1"/>
  </cols>
  <sheetData>
    <row r="1" spans="1:4" ht="24" customHeight="1">
      <c r="A1" s="201" t="s">
        <v>266</v>
      </c>
      <c r="B1" s="202"/>
      <c r="C1" s="202"/>
      <c r="D1" s="202"/>
    </row>
    <row r="2" spans="1:4" ht="68.25" customHeight="1">
      <c r="A2" s="12" t="s">
        <v>178</v>
      </c>
      <c r="B2" s="13" t="s">
        <v>49</v>
      </c>
      <c r="C2" s="22" t="s">
        <v>182</v>
      </c>
      <c r="D2" s="22" t="s">
        <v>183</v>
      </c>
    </row>
    <row r="3" spans="1:4" ht="25.5" customHeight="1">
      <c r="A3" s="15" t="s">
        <v>267</v>
      </c>
      <c r="B3" s="23">
        <v>15.1</v>
      </c>
      <c r="C3" s="23">
        <v>39.9</v>
      </c>
      <c r="D3" s="23">
        <v>-49.2</v>
      </c>
    </row>
    <row r="4" spans="1:4" ht="25.5" customHeight="1">
      <c r="A4" s="17" t="s">
        <v>268</v>
      </c>
      <c r="B4" s="24">
        <v>4.8</v>
      </c>
      <c r="C4" s="24">
        <v>29.9</v>
      </c>
      <c r="D4" s="24">
        <v>-47.3</v>
      </c>
    </row>
    <row r="5" spans="1:4" ht="25.5" customHeight="1">
      <c r="A5" s="17" t="s">
        <v>269</v>
      </c>
      <c r="B5" s="24">
        <v>17.6</v>
      </c>
      <c r="C5" s="24">
        <v>39.3</v>
      </c>
      <c r="D5" s="24">
        <v>-70.6</v>
      </c>
    </row>
    <row r="6" spans="1:4" ht="25.5" customHeight="1">
      <c r="A6" s="17" t="s">
        <v>270</v>
      </c>
      <c r="B6" s="24">
        <v>-30.3</v>
      </c>
      <c r="C6" s="24">
        <v>-30.2</v>
      </c>
      <c r="D6" s="24">
        <v>-100</v>
      </c>
    </row>
    <row r="7" spans="1:4" ht="25.5" customHeight="1">
      <c r="A7" s="17" t="s">
        <v>271</v>
      </c>
      <c r="B7" s="24">
        <v>32.9</v>
      </c>
      <c r="C7" s="24">
        <v>70.6</v>
      </c>
      <c r="D7" s="24">
        <v>-74.1</v>
      </c>
    </row>
    <row r="8" spans="1:4" ht="25.5" customHeight="1">
      <c r="A8" s="17" t="s">
        <v>272</v>
      </c>
      <c r="B8" s="24">
        <v>-100</v>
      </c>
      <c r="C8" s="24" t="s">
        <v>186</v>
      </c>
      <c r="D8" s="24">
        <v>-100</v>
      </c>
    </row>
    <row r="9" spans="1:4" ht="25.5" customHeight="1">
      <c r="A9" s="17" t="s">
        <v>273</v>
      </c>
      <c r="B9" s="24">
        <v>-30.2</v>
      </c>
      <c r="C9" s="24">
        <v>-26.6</v>
      </c>
      <c r="D9" s="24">
        <v>-50.6</v>
      </c>
    </row>
    <row r="10" spans="1:4" ht="25.5" customHeight="1">
      <c r="A10" s="17" t="s">
        <v>274</v>
      </c>
      <c r="B10" s="24">
        <v>-100</v>
      </c>
      <c r="C10" s="24" t="s">
        <v>186</v>
      </c>
      <c r="D10" s="24">
        <v>-100</v>
      </c>
    </row>
    <row r="11" spans="1:4" ht="25.5" customHeight="1">
      <c r="A11" s="17" t="s">
        <v>275</v>
      </c>
      <c r="B11" s="24">
        <v>14727.6</v>
      </c>
      <c r="C11" s="24" t="s">
        <v>186</v>
      </c>
      <c r="D11" s="24">
        <v>-100</v>
      </c>
    </row>
    <row r="12" spans="1:4" ht="25.5" customHeight="1">
      <c r="A12" s="17" t="s">
        <v>276</v>
      </c>
      <c r="B12" s="24">
        <v>-55.7</v>
      </c>
      <c r="C12" s="24">
        <v>89.9</v>
      </c>
      <c r="D12" s="24">
        <v>-58.2</v>
      </c>
    </row>
    <row r="13" spans="1:4" ht="25.5" customHeight="1">
      <c r="A13" s="17" t="s">
        <v>277</v>
      </c>
      <c r="B13" s="24">
        <v>-64.8</v>
      </c>
      <c r="C13" s="24" t="s">
        <v>186</v>
      </c>
      <c r="D13" s="24">
        <v>-64.8</v>
      </c>
    </row>
    <row r="14" spans="1:4" ht="25.5" customHeight="1">
      <c r="A14" s="17" t="s">
        <v>278</v>
      </c>
      <c r="B14" s="24">
        <v>-77</v>
      </c>
      <c r="C14" s="24">
        <v>285.7</v>
      </c>
      <c r="D14" s="24">
        <v>-85.6</v>
      </c>
    </row>
    <row r="15" spans="1:4" ht="25.5" customHeight="1">
      <c r="A15" s="17" t="s">
        <v>279</v>
      </c>
      <c r="B15" s="24">
        <v>-74.4</v>
      </c>
      <c r="C15" s="24">
        <v>-80.9</v>
      </c>
      <c r="D15" s="24">
        <v>-73.8</v>
      </c>
    </row>
    <row r="16" spans="1:4" ht="25.5" customHeight="1">
      <c r="A16" s="17" t="s">
        <v>280</v>
      </c>
      <c r="B16" s="24" t="s">
        <v>281</v>
      </c>
      <c r="C16" s="24" t="s">
        <v>281</v>
      </c>
      <c r="D16" s="24" t="s">
        <v>281</v>
      </c>
    </row>
    <row r="17" spans="1:4" ht="25.5" customHeight="1">
      <c r="A17" s="17" t="s">
        <v>282</v>
      </c>
      <c r="B17" s="24">
        <v>122.4</v>
      </c>
      <c r="C17" s="24" t="s">
        <v>186</v>
      </c>
      <c r="D17" s="24">
        <v>122.4</v>
      </c>
    </row>
    <row r="18" spans="1:4" ht="25.5" customHeight="1">
      <c r="A18" s="17" t="s">
        <v>283</v>
      </c>
      <c r="B18" s="24">
        <v>19.9</v>
      </c>
      <c r="C18" s="24">
        <v>27.8</v>
      </c>
      <c r="D18" s="24">
        <v>-62.4</v>
      </c>
    </row>
    <row r="19" spans="1:4" ht="25.5" customHeight="1">
      <c r="A19" s="17" t="s">
        <v>284</v>
      </c>
      <c r="B19" s="24" t="s">
        <v>281</v>
      </c>
      <c r="C19" s="24" t="s">
        <v>281</v>
      </c>
      <c r="D19" s="24" t="s">
        <v>281</v>
      </c>
    </row>
    <row r="20" spans="1:4" ht="25.5" customHeight="1">
      <c r="A20" s="17" t="s">
        <v>285</v>
      </c>
      <c r="B20" s="24">
        <v>-3</v>
      </c>
      <c r="C20" s="24">
        <v>-3</v>
      </c>
      <c r="D20" s="24" t="s">
        <v>186</v>
      </c>
    </row>
    <row r="21" spans="1:4" ht="25.5" customHeight="1">
      <c r="A21" s="17" t="s">
        <v>286</v>
      </c>
      <c r="B21" s="24">
        <v>122.7</v>
      </c>
      <c r="C21" s="24">
        <v>123.9</v>
      </c>
      <c r="D21" s="24">
        <v>66.1</v>
      </c>
    </row>
    <row r="22" spans="1:4" ht="25.5" customHeight="1">
      <c r="A22" s="17" t="s">
        <v>287</v>
      </c>
      <c r="B22" s="24">
        <v>-8.3</v>
      </c>
      <c r="C22" s="24">
        <v>2.7</v>
      </c>
      <c r="D22" s="24">
        <v>-67.5</v>
      </c>
    </row>
    <row r="23" spans="1:4" ht="25.5" customHeight="1">
      <c r="A23" s="25" t="s">
        <v>288</v>
      </c>
      <c r="B23" s="26">
        <v>-100</v>
      </c>
      <c r="C23" s="26">
        <v>-100</v>
      </c>
      <c r="D23" s="26">
        <v>-100</v>
      </c>
    </row>
    <row r="24" spans="1:4" ht="13.5" customHeight="1">
      <c r="A24" s="205"/>
      <c r="B24" s="206"/>
      <c r="C24" s="12"/>
      <c r="D24" s="20"/>
    </row>
    <row r="25" spans="1:4" ht="14.25">
      <c r="A25" s="21"/>
      <c r="B25" s="21"/>
      <c r="C25" s="21"/>
      <c r="D25" s="21"/>
    </row>
  </sheetData>
  <sheetProtection/>
  <mergeCells count="2">
    <mergeCell ref="A1:D1"/>
    <mergeCell ref="A24:B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="60" zoomScaleNormal="60" zoomScalePageLayoutView="0" workbookViewId="0" topLeftCell="A13">
      <selection activeCell="D58" sqref="D58"/>
    </sheetView>
  </sheetViews>
  <sheetFormatPr defaultColWidth="9.00390625" defaultRowHeight="14.25"/>
  <cols>
    <col min="1" max="1" width="32.25390625" style="9" customWidth="1"/>
    <col min="2" max="4" width="15.375" style="9" customWidth="1"/>
    <col min="5" max="249" width="9.00390625" style="9" customWidth="1"/>
  </cols>
  <sheetData>
    <row r="1" spans="1:4" ht="13.5" customHeight="1">
      <c r="A1" s="201" t="s">
        <v>289</v>
      </c>
      <c r="B1" s="202"/>
      <c r="C1" s="202"/>
      <c r="D1" s="202"/>
    </row>
    <row r="2" spans="1:4" ht="13.5" customHeight="1">
      <c r="A2" s="204" t="s">
        <v>178</v>
      </c>
      <c r="B2" s="203" t="s">
        <v>290</v>
      </c>
      <c r="C2" s="204"/>
      <c r="D2" s="204"/>
    </row>
    <row r="3" spans="1:4" ht="57" customHeight="1">
      <c r="A3" s="207"/>
      <c r="B3" s="14" t="s">
        <v>49</v>
      </c>
      <c r="C3" s="14" t="s">
        <v>182</v>
      </c>
      <c r="D3" s="14" t="s">
        <v>183</v>
      </c>
    </row>
    <row r="4" spans="1:4" ht="12.75" customHeight="1">
      <c r="A4" s="15" t="s">
        <v>184</v>
      </c>
      <c r="B4" s="16">
        <v>-23</v>
      </c>
      <c r="C4" s="16">
        <v>-8.1</v>
      </c>
      <c r="D4" s="16">
        <v>-55.2</v>
      </c>
    </row>
    <row r="5" spans="1:4" ht="12.75" customHeight="1">
      <c r="A5" s="17" t="s">
        <v>185</v>
      </c>
      <c r="B5" s="18">
        <v>-5.8</v>
      </c>
      <c r="C5" s="18">
        <v>42.2</v>
      </c>
      <c r="D5" s="18">
        <v>-61.7</v>
      </c>
    </row>
    <row r="6" spans="1:4" ht="12.75" customHeight="1">
      <c r="A6" s="17" t="s">
        <v>187</v>
      </c>
      <c r="B6" s="18">
        <v>-43</v>
      </c>
      <c r="C6" s="18">
        <v>-34.8</v>
      </c>
      <c r="D6" s="18">
        <v>-55.6</v>
      </c>
    </row>
    <row r="7" spans="1:4" ht="12.75" customHeight="1">
      <c r="A7" s="17" t="s">
        <v>188</v>
      </c>
      <c r="B7" s="18">
        <v>-43</v>
      </c>
      <c r="C7" s="18">
        <v>-34.8</v>
      </c>
      <c r="D7" s="18">
        <v>-55.6</v>
      </c>
    </row>
    <row r="8" spans="1:4" ht="12.75" customHeight="1">
      <c r="A8" s="17" t="s">
        <v>189</v>
      </c>
      <c r="B8" s="18">
        <v>-49.7</v>
      </c>
      <c r="C8" s="18">
        <v>-44</v>
      </c>
      <c r="D8" s="18">
        <v>-58</v>
      </c>
    </row>
    <row r="9" spans="1:4" ht="12.75" customHeight="1">
      <c r="A9" s="17" t="s">
        <v>190</v>
      </c>
      <c r="B9" s="18">
        <v>66.3</v>
      </c>
      <c r="C9" s="18">
        <v>81</v>
      </c>
      <c r="D9" s="18">
        <v>15.7</v>
      </c>
    </row>
    <row r="10" spans="1:4" ht="12.75" customHeight="1">
      <c r="A10" s="17" t="s">
        <v>191</v>
      </c>
      <c r="B10" s="18">
        <v>-49.7</v>
      </c>
      <c r="C10" s="18">
        <v>-44</v>
      </c>
      <c r="D10" s="18">
        <v>-58</v>
      </c>
    </row>
    <row r="11" spans="1:4" ht="12.75" customHeight="1">
      <c r="A11" s="17" t="s">
        <v>192</v>
      </c>
      <c r="B11" s="18">
        <v>-54</v>
      </c>
      <c r="C11" s="18">
        <v>-57.7</v>
      </c>
      <c r="D11" s="18">
        <v>-48.9</v>
      </c>
    </row>
    <row r="12" spans="1:4" ht="12.75" customHeight="1">
      <c r="A12" s="17" t="s">
        <v>193</v>
      </c>
      <c r="B12" s="18">
        <v>-78.2</v>
      </c>
      <c r="C12" s="18">
        <v>-78.1</v>
      </c>
      <c r="D12" s="18">
        <v>-78.3</v>
      </c>
    </row>
    <row r="13" spans="1:4" ht="12.75" customHeight="1">
      <c r="A13" s="17" t="s">
        <v>194</v>
      </c>
      <c r="B13" s="18">
        <v>-100</v>
      </c>
      <c r="C13" s="18" t="s">
        <v>186</v>
      </c>
      <c r="D13" s="18">
        <v>-100</v>
      </c>
    </row>
    <row r="14" spans="1:4" ht="12.75" customHeight="1">
      <c r="A14" s="17" t="s">
        <v>195</v>
      </c>
      <c r="B14" s="18">
        <v>-23.6</v>
      </c>
      <c r="C14" s="18">
        <v>174.5</v>
      </c>
      <c r="D14" s="18">
        <v>-58</v>
      </c>
    </row>
    <row r="15" spans="1:4" ht="12.75" customHeight="1">
      <c r="A15" s="17" t="s">
        <v>196</v>
      </c>
      <c r="B15" s="18">
        <v>216.2</v>
      </c>
      <c r="C15" s="18">
        <v>305.3</v>
      </c>
      <c r="D15" s="18">
        <v>-47.1</v>
      </c>
    </row>
    <row r="16" spans="1:4" ht="12.75" customHeight="1">
      <c r="A16" s="17" t="s">
        <v>197</v>
      </c>
      <c r="B16" s="18">
        <v>-39.5</v>
      </c>
      <c r="C16" s="18">
        <v>-67.9</v>
      </c>
      <c r="D16" s="18">
        <v>70.1</v>
      </c>
    </row>
    <row r="17" spans="1:4" ht="12.75" customHeight="1">
      <c r="A17" s="17" t="s">
        <v>198</v>
      </c>
      <c r="B17" s="18">
        <v>-98.5</v>
      </c>
      <c r="C17" s="18">
        <v>-100</v>
      </c>
      <c r="D17" s="18">
        <v>-85.2</v>
      </c>
    </row>
    <row r="18" spans="1:4" ht="12.75" customHeight="1">
      <c r="A18" s="17" t="s">
        <v>199</v>
      </c>
      <c r="B18" s="18">
        <v>-98.3</v>
      </c>
      <c r="C18" s="18">
        <v>-100</v>
      </c>
      <c r="D18" s="18">
        <v>-93.3</v>
      </c>
    </row>
    <row r="19" spans="1:4" ht="12.75" customHeight="1">
      <c r="A19" s="17" t="s">
        <v>200</v>
      </c>
      <c r="B19" s="18">
        <v>13.7</v>
      </c>
      <c r="C19" s="18">
        <v>164.3</v>
      </c>
      <c r="D19" s="18">
        <v>-50.7</v>
      </c>
    </row>
    <row r="20" spans="1:4" ht="12.75" customHeight="1">
      <c r="A20" s="19" t="s">
        <v>201</v>
      </c>
      <c r="B20" s="18">
        <v>-43</v>
      </c>
      <c r="C20" s="18">
        <v>-22.6</v>
      </c>
      <c r="D20" s="18">
        <v>-71.1</v>
      </c>
    </row>
    <row r="21" spans="1:4" ht="12.75" customHeight="1">
      <c r="A21" s="17" t="s">
        <v>202</v>
      </c>
      <c r="B21" s="18">
        <v>-44.5</v>
      </c>
      <c r="C21" s="18">
        <v>-52.3</v>
      </c>
      <c r="D21" s="18">
        <v>-31.2</v>
      </c>
    </row>
    <row r="22" spans="1:4" ht="12.75" customHeight="1">
      <c r="A22" s="17" t="s">
        <v>203</v>
      </c>
      <c r="B22" s="18">
        <v>-16.9</v>
      </c>
      <c r="C22" s="18">
        <v>-31.4</v>
      </c>
      <c r="D22" s="18">
        <v>34.8</v>
      </c>
    </row>
    <row r="23" spans="1:4" ht="12.75" customHeight="1">
      <c r="A23" s="17" t="s">
        <v>204</v>
      </c>
      <c r="B23" s="18">
        <v>-43</v>
      </c>
      <c r="C23" s="18">
        <v>-34.8</v>
      </c>
      <c r="D23" s="18">
        <v>-55.6</v>
      </c>
    </row>
    <row r="24" spans="1:4" ht="12.75" customHeight="1">
      <c r="A24" s="17" t="s">
        <v>208</v>
      </c>
      <c r="B24" s="18">
        <v>-24.3</v>
      </c>
      <c r="C24" s="18">
        <v>-4</v>
      </c>
      <c r="D24" s="18">
        <v>-61.5</v>
      </c>
    </row>
    <row r="25" spans="1:4" ht="12.75" customHeight="1">
      <c r="A25" s="17" t="s">
        <v>209</v>
      </c>
      <c r="B25" s="18">
        <v>-79.6</v>
      </c>
      <c r="C25" s="18">
        <v>-80.6</v>
      </c>
      <c r="D25" s="18">
        <v>-78</v>
      </c>
    </row>
    <row r="26" spans="1:4" ht="12.75" customHeight="1">
      <c r="A26" s="17" t="s">
        <v>210</v>
      </c>
      <c r="B26" s="18">
        <v>-10</v>
      </c>
      <c r="C26" s="18">
        <v>-100</v>
      </c>
      <c r="D26" s="18">
        <v>68.2</v>
      </c>
    </row>
    <row r="27" spans="1:4" ht="12.75" customHeight="1">
      <c r="A27" s="17" t="s">
        <v>211</v>
      </c>
      <c r="B27" s="18">
        <v>-61.3</v>
      </c>
      <c r="C27" s="18">
        <v>-51.9</v>
      </c>
      <c r="D27" s="18">
        <v>-79.2</v>
      </c>
    </row>
    <row r="28" spans="1:4" ht="12.75" customHeight="1">
      <c r="A28" s="17" t="s">
        <v>212</v>
      </c>
      <c r="B28" s="18">
        <v>-43</v>
      </c>
      <c r="C28" s="18">
        <v>-34.8</v>
      </c>
      <c r="D28" s="18">
        <v>-55.6</v>
      </c>
    </row>
    <row r="29" spans="1:4" ht="12.75" customHeight="1">
      <c r="A29" s="17" t="s">
        <v>291</v>
      </c>
      <c r="B29" s="18">
        <v>-47.1</v>
      </c>
      <c r="C29" s="18">
        <v>-43.3</v>
      </c>
      <c r="D29" s="18">
        <v>-54.9</v>
      </c>
    </row>
    <row r="30" spans="1:4" ht="12.75" customHeight="1">
      <c r="A30" s="17" t="s">
        <v>292</v>
      </c>
      <c r="B30" s="18">
        <v>-99.5</v>
      </c>
      <c r="C30" s="18">
        <v>-100</v>
      </c>
      <c r="D30" s="18" t="s">
        <v>186</v>
      </c>
    </row>
    <row r="31" spans="1:4" ht="12.75" customHeight="1">
      <c r="A31" s="17" t="s">
        <v>293</v>
      </c>
      <c r="B31" s="18">
        <v>-51.8</v>
      </c>
      <c r="C31" s="18">
        <v>17.6</v>
      </c>
      <c r="D31" s="18">
        <v>-57.5</v>
      </c>
    </row>
    <row r="32" spans="1:4" ht="12.75" customHeight="1">
      <c r="A32" s="17" t="s">
        <v>217</v>
      </c>
      <c r="B32" s="18">
        <v>124.1</v>
      </c>
      <c r="C32" s="18">
        <v>242.9</v>
      </c>
      <c r="D32" s="18">
        <v>-9.1</v>
      </c>
    </row>
    <row r="33" spans="1:4" ht="12.75" customHeight="1">
      <c r="A33" s="17" t="s">
        <v>294</v>
      </c>
      <c r="B33" s="18">
        <v>-81.9</v>
      </c>
      <c r="C33" s="18" t="s">
        <v>186</v>
      </c>
      <c r="D33" s="18">
        <v>-81.9</v>
      </c>
    </row>
    <row r="34" spans="1:4" ht="12.75" customHeight="1">
      <c r="A34" s="17" t="s">
        <v>224</v>
      </c>
      <c r="B34" s="18">
        <v>-17.8</v>
      </c>
      <c r="C34" s="18">
        <v>18.1</v>
      </c>
      <c r="D34" s="18">
        <v>-53.5</v>
      </c>
    </row>
    <row r="35" spans="1:4" ht="12.75" customHeight="1">
      <c r="A35" s="17" t="s">
        <v>226</v>
      </c>
      <c r="B35" s="18">
        <v>-18.9</v>
      </c>
      <c r="C35" s="18" t="s">
        <v>186</v>
      </c>
      <c r="D35" s="18">
        <v>-39.9</v>
      </c>
    </row>
    <row r="36" spans="1:4" ht="12.75" customHeight="1">
      <c r="A36" s="17" t="s">
        <v>295</v>
      </c>
      <c r="B36" s="18">
        <v>-73.1</v>
      </c>
      <c r="C36" s="18">
        <v>-71.8</v>
      </c>
      <c r="D36" s="18">
        <v>-83.7</v>
      </c>
    </row>
    <row r="37" spans="1:4" ht="12.75" customHeight="1">
      <c r="A37" s="17" t="s">
        <v>296</v>
      </c>
      <c r="B37" s="18">
        <v>-67.3</v>
      </c>
      <c r="C37" s="18" t="s">
        <v>186</v>
      </c>
      <c r="D37" s="18">
        <v>-67.3</v>
      </c>
    </row>
    <row r="38" spans="1:4" ht="12.75" customHeight="1">
      <c r="A38" s="17" t="s">
        <v>297</v>
      </c>
      <c r="B38" s="18">
        <v>-100</v>
      </c>
      <c r="C38" s="18" t="s">
        <v>186</v>
      </c>
      <c r="D38" s="18">
        <v>-100</v>
      </c>
    </row>
    <row r="39" spans="1:4" ht="12.75" customHeight="1">
      <c r="A39" s="17" t="s">
        <v>229</v>
      </c>
      <c r="B39" s="18">
        <v>-40.3</v>
      </c>
      <c r="C39" s="18">
        <v>-27.6</v>
      </c>
      <c r="D39" s="18">
        <v>-59.4</v>
      </c>
    </row>
    <row r="40" spans="1:4" ht="12.75" customHeight="1">
      <c r="A40" s="17" t="s">
        <v>298</v>
      </c>
      <c r="B40" s="18">
        <v>-88.6</v>
      </c>
      <c r="C40" s="18">
        <v>-94.8</v>
      </c>
      <c r="D40" s="18">
        <v>-76.6</v>
      </c>
    </row>
    <row r="41" spans="1:4" ht="12.75" customHeight="1">
      <c r="A41" s="17" t="s">
        <v>231</v>
      </c>
      <c r="B41" s="18">
        <v>436.4</v>
      </c>
      <c r="C41" s="18" t="s">
        <v>186</v>
      </c>
      <c r="D41" s="18">
        <v>-100</v>
      </c>
    </row>
    <row r="42" spans="1:4" ht="12.75" customHeight="1">
      <c r="A42" s="17" t="s">
        <v>232</v>
      </c>
      <c r="B42" s="18">
        <v>-37.4</v>
      </c>
      <c r="C42" s="18">
        <v>-32</v>
      </c>
      <c r="D42" s="18">
        <v>-45.8</v>
      </c>
    </row>
    <row r="43" spans="1:4" ht="12.75" customHeight="1">
      <c r="A43" s="17" t="s">
        <v>233</v>
      </c>
      <c r="B43" s="18">
        <v>-79.6</v>
      </c>
      <c r="C43" s="18">
        <v>-80.6</v>
      </c>
      <c r="D43" s="18">
        <v>-78</v>
      </c>
    </row>
    <row r="44" spans="1:4" ht="12.75" customHeight="1">
      <c r="A44" s="17" t="s">
        <v>253</v>
      </c>
      <c r="B44" s="18">
        <v>-27.3</v>
      </c>
      <c r="C44" s="18">
        <v>-27.3</v>
      </c>
      <c r="D44" s="18" t="s">
        <v>186</v>
      </c>
    </row>
    <row r="45" spans="1:4" ht="12.75" customHeight="1">
      <c r="A45" s="17" t="s">
        <v>254</v>
      </c>
      <c r="B45" s="18">
        <v>-88.6</v>
      </c>
      <c r="C45" s="18">
        <v>-88.6</v>
      </c>
      <c r="D45" s="18" t="s">
        <v>186</v>
      </c>
    </row>
    <row r="46" spans="1:4" ht="12.75" customHeight="1">
      <c r="A46" s="17" t="s">
        <v>255</v>
      </c>
      <c r="B46" s="18">
        <v>-20.6</v>
      </c>
      <c r="C46" s="18">
        <v>-20.6</v>
      </c>
      <c r="D46" s="18" t="s">
        <v>186</v>
      </c>
    </row>
    <row r="47" spans="1:4" ht="12.75" customHeight="1">
      <c r="A47" s="17" t="s">
        <v>256</v>
      </c>
      <c r="B47" s="18" t="s">
        <v>186</v>
      </c>
      <c r="C47" s="18" t="s">
        <v>186</v>
      </c>
      <c r="D47" s="18" t="s">
        <v>186</v>
      </c>
    </row>
    <row r="48" spans="1:4" ht="12.75" customHeight="1">
      <c r="A48" s="17" t="s">
        <v>299</v>
      </c>
      <c r="B48" s="18" t="s">
        <v>186</v>
      </c>
      <c r="C48" s="18" t="s">
        <v>186</v>
      </c>
      <c r="D48" s="18" t="s">
        <v>186</v>
      </c>
    </row>
    <row r="49" spans="1:4" ht="12.75" customHeight="1">
      <c r="A49" s="17" t="s">
        <v>257</v>
      </c>
      <c r="B49" s="18">
        <v>-35.7</v>
      </c>
      <c r="C49" s="18">
        <v>-35.7</v>
      </c>
      <c r="D49" s="18" t="s">
        <v>186</v>
      </c>
    </row>
    <row r="50" spans="1:4" ht="12.75" customHeight="1">
      <c r="A50" s="17" t="s">
        <v>258</v>
      </c>
      <c r="B50" s="18" t="s">
        <v>186</v>
      </c>
      <c r="C50" s="18" t="s">
        <v>186</v>
      </c>
      <c r="D50" s="18" t="s">
        <v>186</v>
      </c>
    </row>
    <row r="51" spans="1:4" ht="12" customHeight="1">
      <c r="A51" s="17" t="s">
        <v>259</v>
      </c>
      <c r="B51" s="18" t="s">
        <v>186</v>
      </c>
      <c r="C51" s="18" t="s">
        <v>186</v>
      </c>
      <c r="D51" s="18" t="s">
        <v>186</v>
      </c>
    </row>
    <row r="52" spans="1:4" ht="12" customHeight="1">
      <c r="A52" s="17" t="s">
        <v>260</v>
      </c>
      <c r="B52" s="18">
        <v>-13.4</v>
      </c>
      <c r="C52" s="18">
        <v>-13.4</v>
      </c>
      <c r="D52" s="18" t="s">
        <v>186</v>
      </c>
    </row>
    <row r="53" spans="1:4" ht="12.75" customHeight="1">
      <c r="A53" s="17" t="s">
        <v>261</v>
      </c>
      <c r="B53" s="18">
        <v>-39.4</v>
      </c>
      <c r="C53" s="18">
        <v>-39.4</v>
      </c>
      <c r="D53" s="18" t="s">
        <v>186</v>
      </c>
    </row>
    <row r="54" spans="1:4" ht="12.75" customHeight="1">
      <c r="A54" s="17" t="s">
        <v>262</v>
      </c>
      <c r="B54" s="18">
        <v>-90.6</v>
      </c>
      <c r="C54" s="18">
        <v>-90.6</v>
      </c>
      <c r="D54" s="18" t="s">
        <v>186</v>
      </c>
    </row>
    <row r="55" spans="1:4" ht="12.75" customHeight="1">
      <c r="A55" s="17" t="s">
        <v>300</v>
      </c>
      <c r="B55" s="18">
        <v>910.3</v>
      </c>
      <c r="C55" s="18">
        <v>910.3</v>
      </c>
      <c r="D55" s="18" t="s">
        <v>186</v>
      </c>
    </row>
    <row r="56" spans="1:4" ht="12.75" customHeight="1">
      <c r="A56" s="17" t="s">
        <v>263</v>
      </c>
      <c r="B56" s="18">
        <v>-34.5</v>
      </c>
      <c r="C56" s="18">
        <v>13.8</v>
      </c>
      <c r="D56" s="18">
        <v>-41.9</v>
      </c>
    </row>
    <row r="57" spans="1:4" ht="10.5" customHeight="1">
      <c r="A57" s="17" t="s">
        <v>301</v>
      </c>
      <c r="B57" s="18">
        <v>-43.3</v>
      </c>
      <c r="C57" s="18">
        <v>-5.6</v>
      </c>
      <c r="D57" s="18">
        <v>-47.7</v>
      </c>
    </row>
    <row r="58" spans="1:4" ht="12.75" customHeight="1">
      <c r="A58" s="17" t="s">
        <v>302</v>
      </c>
      <c r="B58" s="18">
        <v>-45.2</v>
      </c>
      <c r="C58" s="18">
        <v>150</v>
      </c>
      <c r="D58" s="18">
        <v>-47.7</v>
      </c>
    </row>
    <row r="59" spans="1:4" ht="13.5" customHeight="1">
      <c r="A59" s="205"/>
      <c r="B59" s="206"/>
      <c r="C59" s="12"/>
      <c r="D59" s="20"/>
    </row>
    <row r="60" spans="1:4" ht="14.25">
      <c r="A60" s="21"/>
      <c r="B60" s="21"/>
      <c r="C60" s="21"/>
      <c r="D60" s="21"/>
    </row>
  </sheetData>
  <sheetProtection/>
  <mergeCells count="4">
    <mergeCell ref="A1:D1"/>
    <mergeCell ref="B2:D2"/>
    <mergeCell ref="A59:B59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5.75390625" style="0" customWidth="1"/>
    <col min="2" max="2" width="28.75390625" style="0" customWidth="1"/>
  </cols>
  <sheetData>
    <row r="1" spans="1:2" ht="14.25" customHeight="1">
      <c r="A1" s="209" t="s">
        <v>303</v>
      </c>
      <c r="B1" s="209"/>
    </row>
    <row r="2" spans="1:2" ht="14.25" customHeight="1">
      <c r="A2" s="1"/>
      <c r="B2" s="1"/>
    </row>
    <row r="3" spans="1:2" ht="28.5" customHeight="1">
      <c r="A3" s="2" t="s">
        <v>178</v>
      </c>
      <c r="B3" s="3" t="s">
        <v>304</v>
      </c>
    </row>
    <row r="4" spans="1:2" ht="28.5" customHeight="1">
      <c r="A4" s="4" t="s">
        <v>305</v>
      </c>
      <c r="B4" s="5">
        <v>7.613461789365175</v>
      </c>
    </row>
    <row r="5" spans="1:2" ht="28.5" customHeight="1">
      <c r="A5" s="6" t="s">
        <v>306</v>
      </c>
      <c r="B5" s="5">
        <v>62.6</v>
      </c>
    </row>
    <row r="6" spans="1:2" ht="28.5" customHeight="1">
      <c r="A6" s="6" t="s">
        <v>307</v>
      </c>
      <c r="B6" s="5">
        <v>9.3</v>
      </c>
    </row>
    <row r="7" spans="1:2" ht="28.5" customHeight="1">
      <c r="A7" s="6" t="s">
        <v>308</v>
      </c>
      <c r="B7" s="5">
        <v>141.32141013002862</v>
      </c>
    </row>
    <row r="8" spans="1:2" ht="28.5" customHeight="1">
      <c r="A8" s="6" t="s">
        <v>309</v>
      </c>
      <c r="B8" s="5">
        <v>-19.1</v>
      </c>
    </row>
    <row r="9" spans="1:2" ht="28.5" customHeight="1">
      <c r="A9" s="6" t="s">
        <v>310</v>
      </c>
      <c r="B9" s="5">
        <v>-14.5978948131239</v>
      </c>
    </row>
    <row r="10" spans="1:2" ht="28.5" customHeight="1">
      <c r="A10" s="6" t="s">
        <v>311</v>
      </c>
      <c r="B10" s="5">
        <v>15.978414621227714</v>
      </c>
    </row>
    <row r="11" spans="1:2" ht="28.5" customHeight="1">
      <c r="A11" s="6" t="s">
        <v>312</v>
      </c>
      <c r="B11" s="5">
        <v>-3.8954991721673764</v>
      </c>
    </row>
    <row r="12" spans="1:2" ht="28.5" customHeight="1">
      <c r="A12" s="6" t="s">
        <v>313</v>
      </c>
      <c r="B12" s="5">
        <v>-1.3182050874684421</v>
      </c>
    </row>
    <row r="13" spans="1:2" ht="28.5" customHeight="1">
      <c r="A13" s="6" t="s">
        <v>314</v>
      </c>
      <c r="B13" s="5">
        <v>6.727089092068894</v>
      </c>
    </row>
    <row r="14" spans="1:2" ht="28.5" customHeight="1">
      <c r="A14" s="7" t="s">
        <v>315</v>
      </c>
      <c r="B14" s="8">
        <v>-10.6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hhw</dc:creator>
  <cp:keywords/>
  <dc:description/>
  <cp:lastModifiedBy>揭东</cp:lastModifiedBy>
  <cp:lastPrinted>2019-11-07T03:40:44Z</cp:lastPrinted>
  <dcterms:created xsi:type="dcterms:W3CDTF">2017-01-11T09:19:27Z</dcterms:created>
  <dcterms:modified xsi:type="dcterms:W3CDTF">2019-12-31T09:46:29Z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