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50" windowHeight="12345"/>
  </bookViews>
  <sheets>
    <sheet name="终表" sheetId="2" r:id="rId1"/>
  </sheets>
  <definedNames>
    <definedName name="_xlnm.Print_Titles" localSheetId="0">终表!$4:$4</definedName>
  </definedNames>
  <calcPr calcId="144525"/>
</workbook>
</file>

<file path=xl/sharedStrings.xml><?xml version="1.0" encoding="utf-8"?>
<sst xmlns="http://schemas.openxmlformats.org/spreadsheetml/2006/main" count="127" uniqueCount="85">
  <si>
    <t>附件</t>
  </si>
  <si>
    <t>2024年扶持外贸发展专项资金项目计划表</t>
  </si>
  <si>
    <t xml:space="preserve">                                   单位：元</t>
  </si>
  <si>
    <t>序号</t>
  </si>
  <si>
    <t>所属地区</t>
  </si>
  <si>
    <t>单位名称</t>
  </si>
  <si>
    <t>境外注册商标项目</t>
  </si>
  <si>
    <t>研发支出项目</t>
  </si>
  <si>
    <t>AEO认证企业项目</t>
  </si>
  <si>
    <t>开拓国际市场项目</t>
  </si>
  <si>
    <t>促进投保出口信用保险项目</t>
  </si>
  <si>
    <t>总计</t>
  </si>
  <si>
    <t>市直</t>
  </si>
  <si>
    <t>湛江市进出口商会</t>
  </si>
  <si>
    <t>市直小计</t>
  </si>
  <si>
    <t>赤坎区</t>
  </si>
  <si>
    <t>湛江市新南方电器有限公司</t>
  </si>
  <si>
    <t>赤坎小计</t>
  </si>
  <si>
    <t>霞山区</t>
  </si>
  <si>
    <t>湛江星阳实业有限公司</t>
  </si>
  <si>
    <t>广东润炜文具有限公司</t>
  </si>
  <si>
    <t>广东粤海饲料集团股份有限公司</t>
  </si>
  <si>
    <t>霞山小计</t>
  </si>
  <si>
    <t>麻章区</t>
  </si>
  <si>
    <t>广东恒兴饲料实业股份有限公司</t>
  </si>
  <si>
    <t>广东诺科冷暖设备有限公司</t>
  </si>
  <si>
    <t>广东合力塑胶有限公司</t>
  </si>
  <si>
    <t>湛江嘉力手套制品有限公司</t>
  </si>
  <si>
    <t>麻章小计</t>
  </si>
  <si>
    <t>坡头区</t>
  </si>
  <si>
    <t>广东鸿智智能科技股份有限公司</t>
  </si>
  <si>
    <t>湛江市新诺饮料设备制造有限公司</t>
  </si>
  <si>
    <t>湛江市富宝水产有限公司</t>
  </si>
  <si>
    <t>湛江市富顺电器有限公司</t>
  </si>
  <si>
    <t>广东省湛江市家用电器工业有限公司</t>
  </si>
  <si>
    <t>坡头小计</t>
  </si>
  <si>
    <t>廉江市</t>
  </si>
  <si>
    <t>廉江市丽谷电器有限公司</t>
  </si>
  <si>
    <t>广东龙集电器有限公司</t>
  </si>
  <si>
    <t>广东天盈电器科技有限公司</t>
  </si>
  <si>
    <t>广东越美电器有限公司</t>
  </si>
  <si>
    <t>廉江市壹米飘香电器有限公司</t>
  </si>
  <si>
    <t>广东福王电器有限公司</t>
  </si>
  <si>
    <t>广东沃尔雅电器有限公司</t>
  </si>
  <si>
    <t>广东乾力电器有限公司</t>
  </si>
  <si>
    <t>广东长程电器有限公司</t>
  </si>
  <si>
    <t>广东威王集团有限公司</t>
  </si>
  <si>
    <t>广东华强电器集团有限公司</t>
  </si>
  <si>
    <t>廉江市澳利特电器有限公司</t>
  </si>
  <si>
    <t>广东高博电器有限公司</t>
  </si>
  <si>
    <t>广东科联电器有限公司</t>
  </si>
  <si>
    <t>广东橙星电器有限公司</t>
  </si>
  <si>
    <t>廉江祥亨旅游箱包制品有限公司</t>
  </si>
  <si>
    <t>广东固狮电器有限公司</t>
  </si>
  <si>
    <t>廉江小计</t>
  </si>
  <si>
    <t>吴川市</t>
  </si>
  <si>
    <t>广东国美水产食品有限公司</t>
  </si>
  <si>
    <t>广东鸿基羽绒制品有限公司</t>
  </si>
  <si>
    <t>广东福海饼业有限公司</t>
  </si>
  <si>
    <t>广东浩特电器有限公司</t>
  </si>
  <si>
    <t>广东富利达羽绒制品有限公司</t>
  </si>
  <si>
    <t>湛江中易工贸有限公司</t>
  </si>
  <si>
    <t>吴川市泰丰贸易有限公司</t>
  </si>
  <si>
    <t>吴川小计</t>
  </si>
  <si>
    <t>遂溪县</t>
  </si>
  <si>
    <t>湛江双湖食品有限公司</t>
  </si>
  <si>
    <t>广东汇通乳胶制品集团有限公司</t>
  </si>
  <si>
    <t>湛江满鲜水产有限公司</t>
  </si>
  <si>
    <t>广东品先食品有限公司</t>
  </si>
  <si>
    <t>遂溪小计</t>
  </si>
  <si>
    <t>经开区</t>
  </si>
  <si>
    <t>湛江国联水产开发股份有限公司</t>
  </si>
  <si>
    <t>广东冠豪高新技术股份有限公司</t>
  </si>
  <si>
    <t>宝钢湛江钢铁有限公司</t>
  </si>
  <si>
    <t>全联集采水产品（广东）股份有限公司</t>
  </si>
  <si>
    <t>湛江启泰工贸发展有限公司</t>
  </si>
  <si>
    <t>湛江市和盛进出口有限公司</t>
  </si>
  <si>
    <t>品先（湛江）水产有限公司</t>
  </si>
  <si>
    <t>湛江市湛兴渔网有限公司</t>
  </si>
  <si>
    <t>湛江维客进出口有限公司</t>
  </si>
  <si>
    <t>经开区小计</t>
  </si>
  <si>
    <t>奋勇高新区</t>
  </si>
  <si>
    <t>广东鑫润滔科技有限公司</t>
  </si>
  <si>
    <t>奋勇高新区小计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</si>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</sst>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name val="黑体"/>
      <charset val="134"/>
    </font>
    <font>
      <b/>
      <sz val="22"/>
      <name val="方正小标宋简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5" fillId="16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5" fillId="29" borderId="0" applyNumberFormat="false" applyBorder="false" applyAlignment="false" applyProtection="false">
      <alignment vertical="center"/>
    </xf>
    <xf numFmtId="0" fontId="26" fillId="25" borderId="7" applyNumberFormat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5" fillId="2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15" fillId="24" borderId="0" applyNumberFormat="false" applyBorder="false" applyAlignment="false" applyProtection="false">
      <alignment vertical="center"/>
    </xf>
    <xf numFmtId="0" fontId="15" fillId="23" borderId="0" applyNumberFormat="false" applyBorder="false" applyAlignment="false" applyProtection="false">
      <alignment vertical="center"/>
    </xf>
    <xf numFmtId="0" fontId="15" fillId="22" borderId="0" applyNumberFormat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23" fillId="19" borderId="7" applyNumberFormat="false" applyAlignment="false" applyProtection="false">
      <alignment vertical="center"/>
    </xf>
    <xf numFmtId="0" fontId="15" fillId="20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9" fillId="14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7" fillId="0" borderId="4" applyNumberFormat="false" applyFill="false" applyAlignment="false" applyProtection="false">
      <alignment vertical="center"/>
    </xf>
    <xf numFmtId="0" fontId="27" fillId="32" borderId="0" applyNumberFormat="false" applyBorder="false" applyAlignment="false" applyProtection="false">
      <alignment vertical="center"/>
    </xf>
    <xf numFmtId="0" fontId="21" fillId="15" borderId="6" applyNumberFormat="false" applyAlignment="false" applyProtection="false">
      <alignment vertical="center"/>
    </xf>
    <xf numFmtId="0" fontId="25" fillId="19" borderId="8" applyNumberFormat="false" applyAlignment="false" applyProtection="false">
      <alignment vertical="center"/>
    </xf>
    <xf numFmtId="0" fontId="20" fillId="0" borderId="5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0" fillId="27" borderId="9" applyNumberFormat="false" applyFont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2" fillId="0" borderId="5" applyNumberFormat="false" applyFill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15" fillId="21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9" fillId="0" borderId="2" applyNumberFormat="false" applyFill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1" fillId="0" borderId="0" xfId="0" applyFont="true" applyAlignment="true">
      <alignment horizontal="center" vertical="center"/>
    </xf>
    <xf numFmtId="0" fontId="3" fillId="0" borderId="0" xfId="0" applyFont="true" applyFill="true" applyBorder="true" applyAlignment="true">
      <alignment horizontal="justify" vertical="center"/>
    </xf>
    <xf numFmtId="0" fontId="3" fillId="0" borderId="0" xfId="0" applyFont="true" applyFill="true" applyBorder="true" applyAlignment="true">
      <alignment horizontal="center" vertical="center"/>
    </xf>
    <xf numFmtId="0" fontId="4" fillId="0" borderId="0" xfId="0" applyFont="true" applyFill="true" applyBorder="true" applyAlignment="true">
      <alignment horizontal="center" vertical="center"/>
    </xf>
    <xf numFmtId="0" fontId="5" fillId="0" borderId="0" xfId="0" applyFont="true" applyFill="true" applyBorder="true" applyAlignment="true">
      <alignment horizontal="right" vertical="center" indent="1"/>
    </xf>
    <xf numFmtId="0" fontId="5" fillId="0" borderId="0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7"/>
  <sheetViews>
    <sheetView tabSelected="1" topLeftCell="A36" workbookViewId="0">
      <selection activeCell="M17" sqref="M17"/>
    </sheetView>
  </sheetViews>
  <sheetFormatPr defaultColWidth="9" defaultRowHeight="13.5"/>
  <cols>
    <col min="1" max="1" width="6.375" style="1" customWidth="true"/>
    <col min="2" max="2" width="12.375" style="1" customWidth="true"/>
    <col min="3" max="3" width="30.875" style="3" customWidth="true"/>
    <col min="4" max="4" width="10.375" style="1"/>
    <col min="5" max="5" width="12.875" style="1"/>
    <col min="6" max="6" width="9" style="1"/>
    <col min="7" max="7" width="11.625" style="1"/>
    <col min="8" max="8" width="17.875" style="1" customWidth="true"/>
    <col min="9" max="9" width="17.25" style="1" customWidth="true"/>
    <col min="10" max="16384" width="9" style="1"/>
  </cols>
  <sheetData>
    <row r="1" ht="21" spans="1:9">
      <c r="A1" s="4" t="s">
        <v>0</v>
      </c>
      <c r="B1" s="4"/>
      <c r="C1" s="5"/>
      <c r="D1" s="4"/>
      <c r="E1" s="4"/>
      <c r="F1" s="4"/>
      <c r="G1" s="4"/>
      <c r="H1" s="4"/>
      <c r="I1" s="4"/>
    </row>
    <row r="2" ht="29.25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ht="18" spans="1:9">
      <c r="A3" s="7" t="s">
        <v>2</v>
      </c>
      <c r="B3" s="7"/>
      <c r="C3" s="8"/>
      <c r="D3" s="7"/>
      <c r="E3" s="7"/>
      <c r="F3" s="7"/>
      <c r="G3" s="7"/>
      <c r="H3" s="7"/>
      <c r="I3" s="7"/>
    </row>
    <row r="4" ht="47.25" spans="1:9">
      <c r="A4" s="9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</row>
    <row r="5" ht="15.75" spans="1:9">
      <c r="A5" s="10">
        <v>1</v>
      </c>
      <c r="B5" s="10" t="s">
        <v>12</v>
      </c>
      <c r="C5" s="10" t="s">
        <v>13</v>
      </c>
      <c r="D5" s="10"/>
      <c r="E5" s="10"/>
      <c r="F5" s="10"/>
      <c r="G5" s="10">
        <v>50000</v>
      </c>
      <c r="H5" s="10"/>
      <c r="I5" s="10">
        <f>G5</f>
        <v>50000</v>
      </c>
    </row>
    <row r="6" ht="15.75" spans="1:9">
      <c r="A6" s="9" t="s">
        <v>14</v>
      </c>
      <c r="B6" s="9"/>
      <c r="C6" s="9"/>
      <c r="D6" s="9"/>
      <c r="E6" s="9"/>
      <c r="F6" s="9"/>
      <c r="G6" s="9"/>
      <c r="H6" s="9"/>
      <c r="I6" s="9">
        <f>I5</f>
        <v>50000</v>
      </c>
    </row>
    <row r="7" ht="15.75" spans="1:9">
      <c r="A7" s="10">
        <v>2</v>
      </c>
      <c r="B7" s="10" t="s">
        <v>15</v>
      </c>
      <c r="C7" s="10" t="s">
        <v>16</v>
      </c>
      <c r="D7" s="10"/>
      <c r="E7" s="10">
        <v>66092.52</v>
      </c>
      <c r="F7" s="10"/>
      <c r="G7" s="10"/>
      <c r="H7" s="10"/>
      <c r="I7" s="10">
        <f>E7</f>
        <v>66092.52</v>
      </c>
    </row>
    <row r="8" ht="15.75" spans="1:9">
      <c r="A8" s="9" t="s">
        <v>17</v>
      </c>
      <c r="B8" s="9"/>
      <c r="C8" s="9"/>
      <c r="D8" s="9"/>
      <c r="E8" s="9"/>
      <c r="F8" s="9"/>
      <c r="G8" s="9"/>
      <c r="H8" s="9"/>
      <c r="I8" s="9">
        <f>I7</f>
        <v>66092.52</v>
      </c>
    </row>
    <row r="9" ht="15.75" spans="1:9">
      <c r="A9" s="10">
        <v>3</v>
      </c>
      <c r="B9" s="10" t="s">
        <v>18</v>
      </c>
      <c r="C9" s="10" t="s">
        <v>19</v>
      </c>
      <c r="D9" s="10"/>
      <c r="E9" s="10">
        <v>66092.52</v>
      </c>
      <c r="F9" s="10"/>
      <c r="G9" s="10"/>
      <c r="H9" s="10"/>
      <c r="I9" s="10">
        <f>E9</f>
        <v>66092.52</v>
      </c>
    </row>
    <row r="10" ht="15.75" spans="1:9">
      <c r="A10" s="10">
        <v>4</v>
      </c>
      <c r="B10" s="10" t="s">
        <v>18</v>
      </c>
      <c r="C10" s="10" t="s">
        <v>20</v>
      </c>
      <c r="D10" s="10"/>
      <c r="E10" s="10">
        <v>66092.52</v>
      </c>
      <c r="F10" s="10"/>
      <c r="G10" s="10"/>
      <c r="H10" s="10"/>
      <c r="I10" s="10">
        <f>E10</f>
        <v>66092.52</v>
      </c>
    </row>
    <row r="11" ht="15.75" spans="1:9">
      <c r="A11" s="10">
        <v>5</v>
      </c>
      <c r="B11" s="10" t="s">
        <v>18</v>
      </c>
      <c r="C11" s="10" t="s">
        <v>21</v>
      </c>
      <c r="D11" s="10"/>
      <c r="E11" s="10">
        <v>66092.52</v>
      </c>
      <c r="F11" s="10"/>
      <c r="G11" s="10"/>
      <c r="H11" s="10"/>
      <c r="I11" s="10">
        <f>E11</f>
        <v>66092.52</v>
      </c>
    </row>
    <row r="12" ht="15.75" spans="1:9">
      <c r="A12" s="9" t="s">
        <v>22</v>
      </c>
      <c r="B12" s="9"/>
      <c r="C12" s="9"/>
      <c r="D12" s="9"/>
      <c r="E12" s="9"/>
      <c r="F12" s="9"/>
      <c r="G12" s="9"/>
      <c r="H12" s="9"/>
      <c r="I12" s="9">
        <f>I9+I10+I11</f>
        <v>198277.56</v>
      </c>
    </row>
    <row r="13" ht="15.75" spans="1:9">
      <c r="A13" s="10">
        <v>6</v>
      </c>
      <c r="B13" s="10" t="s">
        <v>23</v>
      </c>
      <c r="C13" s="10" t="s">
        <v>24</v>
      </c>
      <c r="D13" s="10"/>
      <c r="E13" s="10">
        <v>66092.52</v>
      </c>
      <c r="F13" s="10"/>
      <c r="G13" s="10"/>
      <c r="H13" s="10">
        <v>96654.58</v>
      </c>
      <c r="I13" s="10">
        <f>E13+H13</f>
        <v>162747.1</v>
      </c>
    </row>
    <row r="14" ht="15.75" spans="1:9">
      <c r="A14" s="10">
        <v>7</v>
      </c>
      <c r="B14" s="10" t="s">
        <v>23</v>
      </c>
      <c r="C14" s="10" t="s">
        <v>25</v>
      </c>
      <c r="D14" s="10"/>
      <c r="E14" s="10">
        <v>66092.52</v>
      </c>
      <c r="F14" s="10"/>
      <c r="G14" s="10"/>
      <c r="H14" s="10"/>
      <c r="I14" s="10">
        <f>E14</f>
        <v>66092.52</v>
      </c>
    </row>
    <row r="15" ht="15.75" spans="1:9">
      <c r="A15" s="10">
        <v>8</v>
      </c>
      <c r="B15" s="10" t="s">
        <v>23</v>
      </c>
      <c r="C15" s="10" t="s">
        <v>26</v>
      </c>
      <c r="D15" s="10"/>
      <c r="E15" s="10"/>
      <c r="F15" s="10"/>
      <c r="G15" s="10">
        <v>40250</v>
      </c>
      <c r="H15" s="10"/>
      <c r="I15" s="10">
        <f>G15</f>
        <v>40250</v>
      </c>
    </row>
    <row r="16" ht="15.75" spans="1:9">
      <c r="A16" s="10">
        <v>9</v>
      </c>
      <c r="B16" s="10" t="s">
        <v>23</v>
      </c>
      <c r="C16" s="10" t="s">
        <v>27</v>
      </c>
      <c r="D16" s="10">
        <v>13218.52</v>
      </c>
      <c r="E16" s="10">
        <v>66092.52</v>
      </c>
      <c r="F16" s="10"/>
      <c r="G16" s="10"/>
      <c r="H16" s="10"/>
      <c r="I16" s="10">
        <f>D16+E16</f>
        <v>79311.04</v>
      </c>
    </row>
    <row r="17" ht="15.75" spans="1:9">
      <c r="A17" s="9" t="s">
        <v>28</v>
      </c>
      <c r="B17" s="9"/>
      <c r="C17" s="9"/>
      <c r="D17" s="9"/>
      <c r="E17" s="9"/>
      <c r="F17" s="9"/>
      <c r="G17" s="9"/>
      <c r="H17" s="9"/>
      <c r="I17" s="9">
        <f>I13+I14+I15+I16</f>
        <v>348400.66</v>
      </c>
    </row>
    <row r="18" ht="15.75" spans="1:9">
      <c r="A18" s="10">
        <v>10</v>
      </c>
      <c r="B18" s="10" t="s">
        <v>29</v>
      </c>
      <c r="C18" s="10" t="s">
        <v>30</v>
      </c>
      <c r="D18" s="10">
        <v>26437.02</v>
      </c>
      <c r="E18" s="10">
        <v>66092.52</v>
      </c>
      <c r="F18" s="10"/>
      <c r="G18" s="10">
        <v>13760</v>
      </c>
      <c r="H18" s="10"/>
      <c r="I18" s="10">
        <f>D18+E18+G18</f>
        <v>106289.54</v>
      </c>
    </row>
    <row r="19" ht="15.75" spans="1:9">
      <c r="A19" s="10">
        <v>11</v>
      </c>
      <c r="B19" s="10" t="s">
        <v>29</v>
      </c>
      <c r="C19" s="10" t="s">
        <v>31</v>
      </c>
      <c r="D19" s="10"/>
      <c r="E19" s="10">
        <v>66092.52</v>
      </c>
      <c r="F19" s="10"/>
      <c r="G19" s="10">
        <v>39886.21</v>
      </c>
      <c r="H19" s="10"/>
      <c r="I19" s="10">
        <f>E19+G19</f>
        <v>105978.73</v>
      </c>
    </row>
    <row r="20" ht="15.75" spans="1:9">
      <c r="A20" s="10">
        <v>12</v>
      </c>
      <c r="B20" s="10" t="s">
        <v>29</v>
      </c>
      <c r="C20" s="10" t="s">
        <v>32</v>
      </c>
      <c r="D20" s="10"/>
      <c r="E20" s="10"/>
      <c r="F20" s="10"/>
      <c r="G20" s="10">
        <v>25025.41</v>
      </c>
      <c r="H20" s="10"/>
      <c r="I20" s="10">
        <f>G20</f>
        <v>25025.41</v>
      </c>
    </row>
    <row r="21" ht="15.75" spans="1:9">
      <c r="A21" s="10">
        <v>13</v>
      </c>
      <c r="B21" s="10" t="s">
        <v>29</v>
      </c>
      <c r="C21" s="10" t="s">
        <v>33</v>
      </c>
      <c r="D21" s="10">
        <v>6609.27</v>
      </c>
      <c r="E21" s="10"/>
      <c r="F21" s="10"/>
      <c r="G21" s="10">
        <v>16400</v>
      </c>
      <c r="H21" s="10"/>
      <c r="I21" s="10">
        <f>D21+G21</f>
        <v>23009.27</v>
      </c>
    </row>
    <row r="22" ht="31.5" spans="1:9">
      <c r="A22" s="10">
        <v>14</v>
      </c>
      <c r="B22" s="10" t="s">
        <v>29</v>
      </c>
      <c r="C22" s="10" t="s">
        <v>34</v>
      </c>
      <c r="D22" s="10"/>
      <c r="E22" s="10">
        <v>66092.52</v>
      </c>
      <c r="F22" s="10"/>
      <c r="G22" s="10">
        <v>7360</v>
      </c>
      <c r="H22" s="10"/>
      <c r="I22" s="10">
        <f>E22+G22</f>
        <v>73452.52</v>
      </c>
    </row>
    <row r="23" ht="15.75" spans="1:9">
      <c r="A23" s="9" t="s">
        <v>35</v>
      </c>
      <c r="B23" s="9"/>
      <c r="C23" s="9"/>
      <c r="D23" s="9"/>
      <c r="E23" s="9"/>
      <c r="F23" s="9"/>
      <c r="G23" s="9"/>
      <c r="H23" s="9"/>
      <c r="I23" s="9">
        <f>I18+I19+I20+I21+I22</f>
        <v>333755.47</v>
      </c>
    </row>
    <row r="24" s="1" customFormat="true" ht="15.75" spans="1:9">
      <c r="A24" s="10">
        <v>15</v>
      </c>
      <c r="B24" s="10" t="s">
        <v>36</v>
      </c>
      <c r="C24" s="10" t="s">
        <v>37</v>
      </c>
      <c r="D24" s="10"/>
      <c r="E24" s="10">
        <v>66092.52</v>
      </c>
      <c r="F24" s="10"/>
      <c r="G24" s="10"/>
      <c r="H24" s="10">
        <v>24723.88</v>
      </c>
      <c r="I24" s="10">
        <f>E24+H24</f>
        <v>90816.4</v>
      </c>
    </row>
    <row r="25" s="1" customFormat="true" ht="15.75" spans="1:9">
      <c r="A25" s="10">
        <v>16</v>
      </c>
      <c r="B25" s="10" t="s">
        <v>36</v>
      </c>
      <c r="C25" s="10" t="s">
        <v>38</v>
      </c>
      <c r="D25" s="10"/>
      <c r="E25" s="10">
        <v>66092.52</v>
      </c>
      <c r="F25" s="10"/>
      <c r="G25" s="10"/>
      <c r="H25" s="10"/>
      <c r="I25" s="10">
        <f>E25</f>
        <v>66092.52</v>
      </c>
    </row>
    <row r="26" s="1" customFormat="true" ht="15.75" spans="1:9">
      <c r="A26" s="10">
        <v>17</v>
      </c>
      <c r="B26" s="10" t="s">
        <v>36</v>
      </c>
      <c r="C26" s="10" t="s">
        <v>39</v>
      </c>
      <c r="D26" s="10"/>
      <c r="E26" s="10">
        <v>66092.52</v>
      </c>
      <c r="F26" s="10"/>
      <c r="G26" s="10"/>
      <c r="H26" s="10"/>
      <c r="I26" s="10">
        <f>E26</f>
        <v>66092.52</v>
      </c>
    </row>
    <row r="27" s="1" customFormat="true" ht="15.75" spans="1:9">
      <c r="A27" s="10">
        <v>18</v>
      </c>
      <c r="B27" s="10" t="s">
        <v>36</v>
      </c>
      <c r="C27" s="10" t="s">
        <v>40</v>
      </c>
      <c r="D27" s="10"/>
      <c r="E27" s="10"/>
      <c r="F27" s="10"/>
      <c r="G27" s="10">
        <v>14460</v>
      </c>
      <c r="H27" s="10"/>
      <c r="I27" s="10">
        <f t="shared" ref="I27:I32" si="0">G27</f>
        <v>14460</v>
      </c>
    </row>
    <row r="28" s="1" customFormat="true" ht="15.75" spans="1:9">
      <c r="A28" s="10">
        <v>19</v>
      </c>
      <c r="B28" s="10" t="s">
        <v>36</v>
      </c>
      <c r="C28" s="10" t="s">
        <v>41</v>
      </c>
      <c r="D28" s="10"/>
      <c r="E28" s="10"/>
      <c r="F28" s="10"/>
      <c r="G28" s="10">
        <v>7360</v>
      </c>
      <c r="H28" s="10"/>
      <c r="I28" s="10">
        <f t="shared" si="0"/>
        <v>7360</v>
      </c>
    </row>
    <row r="29" s="1" customFormat="true" ht="15.75" spans="1:9">
      <c r="A29" s="10">
        <v>20</v>
      </c>
      <c r="B29" s="10" t="s">
        <v>36</v>
      </c>
      <c r="C29" s="10" t="s">
        <v>42</v>
      </c>
      <c r="D29" s="10"/>
      <c r="E29" s="10"/>
      <c r="F29" s="10"/>
      <c r="G29" s="10">
        <v>23880</v>
      </c>
      <c r="H29" s="10"/>
      <c r="I29" s="10">
        <f t="shared" si="0"/>
        <v>23880</v>
      </c>
    </row>
    <row r="30" s="1" customFormat="true" ht="15.75" spans="1:9">
      <c r="A30" s="10">
        <v>21</v>
      </c>
      <c r="B30" s="10" t="s">
        <v>36</v>
      </c>
      <c r="C30" s="10" t="s">
        <v>43</v>
      </c>
      <c r="D30" s="10"/>
      <c r="E30" s="10"/>
      <c r="F30" s="10"/>
      <c r="G30" s="10">
        <v>7960</v>
      </c>
      <c r="H30" s="10"/>
      <c r="I30" s="10">
        <f t="shared" si="0"/>
        <v>7960</v>
      </c>
    </row>
    <row r="31" s="1" customFormat="true" ht="15.75" spans="1:9">
      <c r="A31" s="10">
        <v>22</v>
      </c>
      <c r="B31" s="10" t="s">
        <v>36</v>
      </c>
      <c r="C31" s="10" t="s">
        <v>44</v>
      </c>
      <c r="D31" s="10"/>
      <c r="E31" s="10"/>
      <c r="F31" s="10"/>
      <c r="G31" s="10">
        <v>5960</v>
      </c>
      <c r="H31" s="10"/>
      <c r="I31" s="10">
        <f t="shared" si="0"/>
        <v>5960</v>
      </c>
    </row>
    <row r="32" s="1" customFormat="true" ht="15.75" spans="1:9">
      <c r="A32" s="10">
        <v>23</v>
      </c>
      <c r="B32" s="10" t="s">
        <v>36</v>
      </c>
      <c r="C32" s="10" t="s">
        <v>45</v>
      </c>
      <c r="D32" s="10"/>
      <c r="E32" s="10"/>
      <c r="F32" s="10"/>
      <c r="G32" s="10">
        <v>23880</v>
      </c>
      <c r="H32" s="10"/>
      <c r="I32" s="10">
        <f t="shared" si="0"/>
        <v>23880</v>
      </c>
    </row>
    <row r="33" s="1" customFormat="true" ht="15.75" spans="1:9">
      <c r="A33" s="10">
        <v>24</v>
      </c>
      <c r="B33" s="10" t="s">
        <v>36</v>
      </c>
      <c r="C33" s="10" t="s">
        <v>46</v>
      </c>
      <c r="D33" s="10"/>
      <c r="E33" s="10">
        <v>66092.52</v>
      </c>
      <c r="F33" s="10"/>
      <c r="G33" s="10">
        <v>7360</v>
      </c>
      <c r="H33" s="10"/>
      <c r="I33" s="10">
        <f>E33+G33</f>
        <v>73452.52</v>
      </c>
    </row>
    <row r="34" s="1" customFormat="true" ht="15.75" spans="1:9">
      <c r="A34" s="10">
        <v>25</v>
      </c>
      <c r="B34" s="10" t="s">
        <v>36</v>
      </c>
      <c r="C34" s="10" t="s">
        <v>47</v>
      </c>
      <c r="D34" s="10"/>
      <c r="E34" s="10">
        <v>66092.52</v>
      </c>
      <c r="F34" s="10"/>
      <c r="G34" s="10">
        <v>7360</v>
      </c>
      <c r="H34" s="10"/>
      <c r="I34" s="10">
        <f>E34+G34</f>
        <v>73452.52</v>
      </c>
    </row>
    <row r="35" s="1" customFormat="true" ht="15.75" spans="1:9">
      <c r="A35" s="10">
        <v>26</v>
      </c>
      <c r="B35" s="10" t="s">
        <v>36</v>
      </c>
      <c r="C35" s="10" t="s">
        <v>48</v>
      </c>
      <c r="D35" s="10"/>
      <c r="E35" s="10"/>
      <c r="F35" s="10"/>
      <c r="G35" s="10">
        <v>7360</v>
      </c>
      <c r="H35" s="10"/>
      <c r="I35" s="10">
        <f>G35</f>
        <v>7360</v>
      </c>
    </row>
    <row r="36" s="1" customFormat="true" ht="15.75" spans="1:9">
      <c r="A36" s="10">
        <v>27</v>
      </c>
      <c r="B36" s="10" t="s">
        <v>36</v>
      </c>
      <c r="C36" s="10" t="s">
        <v>49</v>
      </c>
      <c r="D36" s="10">
        <v>13218.52</v>
      </c>
      <c r="E36" s="10"/>
      <c r="F36" s="10"/>
      <c r="G36" s="10">
        <v>7360</v>
      </c>
      <c r="H36" s="10"/>
      <c r="I36" s="10">
        <f>D36+G36</f>
        <v>20578.52</v>
      </c>
    </row>
    <row r="37" s="1" customFormat="true" ht="15.75" spans="1:9">
      <c r="A37" s="10">
        <v>28</v>
      </c>
      <c r="B37" s="10" t="s">
        <v>36</v>
      </c>
      <c r="C37" s="10" t="s">
        <v>50</v>
      </c>
      <c r="D37" s="10"/>
      <c r="E37" s="10"/>
      <c r="F37" s="10"/>
      <c r="G37" s="10">
        <v>7360</v>
      </c>
      <c r="H37" s="10"/>
      <c r="I37" s="10">
        <f>G37</f>
        <v>7360</v>
      </c>
    </row>
    <row r="38" s="1" customFormat="true" ht="15.75" spans="1:9">
      <c r="A38" s="10">
        <v>29</v>
      </c>
      <c r="B38" s="10" t="s">
        <v>36</v>
      </c>
      <c r="C38" s="10" t="s">
        <v>51</v>
      </c>
      <c r="D38" s="10"/>
      <c r="E38" s="10"/>
      <c r="F38" s="10"/>
      <c r="G38" s="10">
        <v>5960</v>
      </c>
      <c r="H38" s="10">
        <v>25466.66</v>
      </c>
      <c r="I38" s="10">
        <f>G38+H38</f>
        <v>31426.66</v>
      </c>
    </row>
    <row r="39" s="1" customFormat="true" ht="15.75" spans="1:9">
      <c r="A39" s="10">
        <v>30</v>
      </c>
      <c r="B39" s="10" t="s">
        <v>36</v>
      </c>
      <c r="C39" s="10" t="s">
        <v>52</v>
      </c>
      <c r="D39" s="10"/>
      <c r="E39" s="10"/>
      <c r="F39" s="10"/>
      <c r="G39" s="10"/>
      <c r="H39" s="10">
        <v>161785.51</v>
      </c>
      <c r="I39" s="10">
        <f>H39</f>
        <v>161785.51</v>
      </c>
    </row>
    <row r="40" s="1" customFormat="true" ht="15.75" spans="1:9">
      <c r="A40" s="10">
        <v>31</v>
      </c>
      <c r="B40" s="10" t="s">
        <v>36</v>
      </c>
      <c r="C40" s="10" t="s">
        <v>53</v>
      </c>
      <c r="D40" s="10"/>
      <c r="E40" s="10"/>
      <c r="F40" s="10"/>
      <c r="G40" s="10">
        <v>7360</v>
      </c>
      <c r="H40" s="10"/>
      <c r="I40" s="10">
        <f>G40</f>
        <v>7360</v>
      </c>
    </row>
    <row r="41" ht="15.75" spans="1:9">
      <c r="A41" s="9" t="s">
        <v>54</v>
      </c>
      <c r="B41" s="9"/>
      <c r="C41" s="9"/>
      <c r="D41" s="9"/>
      <c r="E41" s="9"/>
      <c r="F41" s="9"/>
      <c r="G41" s="9"/>
      <c r="H41" s="9"/>
      <c r="I41" s="9">
        <f>SUM(I24:I40)</f>
        <v>689277.17</v>
      </c>
    </row>
    <row r="42" ht="15.75" spans="1:9">
      <c r="A42" s="10">
        <v>32</v>
      </c>
      <c r="B42" s="10" t="s">
        <v>55</v>
      </c>
      <c r="C42" s="10" t="s">
        <v>56</v>
      </c>
      <c r="D42" s="10"/>
      <c r="E42" s="10">
        <v>66092.52</v>
      </c>
      <c r="F42" s="10"/>
      <c r="G42" s="10"/>
      <c r="H42" s="10">
        <v>31005.38</v>
      </c>
      <c r="I42" s="10">
        <f>H42+E42</f>
        <v>97097.9</v>
      </c>
    </row>
    <row r="43" ht="15.75" spans="1:9">
      <c r="A43" s="10">
        <v>33</v>
      </c>
      <c r="B43" s="10" t="s">
        <v>55</v>
      </c>
      <c r="C43" s="10" t="s">
        <v>57</v>
      </c>
      <c r="D43" s="10"/>
      <c r="E43" s="10">
        <v>66092.52</v>
      </c>
      <c r="F43" s="10"/>
      <c r="G43" s="10"/>
      <c r="H43" s="10"/>
      <c r="I43" s="10">
        <f>E43</f>
        <v>66092.52</v>
      </c>
    </row>
    <row r="44" ht="15.75" spans="1:9">
      <c r="A44" s="10">
        <v>34</v>
      </c>
      <c r="B44" s="10" t="s">
        <v>55</v>
      </c>
      <c r="C44" s="10" t="s">
        <v>58</v>
      </c>
      <c r="D44" s="10"/>
      <c r="E44" s="10">
        <v>66092.52</v>
      </c>
      <c r="F44" s="10"/>
      <c r="G44" s="10"/>
      <c r="H44" s="10"/>
      <c r="I44" s="10">
        <f>E44</f>
        <v>66092.52</v>
      </c>
    </row>
    <row r="45" ht="15.75" spans="1:9">
      <c r="A45" s="10">
        <v>35</v>
      </c>
      <c r="B45" s="10" t="s">
        <v>55</v>
      </c>
      <c r="C45" s="10" t="s">
        <v>59</v>
      </c>
      <c r="D45" s="10"/>
      <c r="E45" s="10"/>
      <c r="F45" s="10"/>
      <c r="G45" s="10">
        <v>7360</v>
      </c>
      <c r="H45" s="10"/>
      <c r="I45" s="10">
        <f>G45</f>
        <v>7360</v>
      </c>
    </row>
    <row r="46" ht="15.75" spans="1:9">
      <c r="A46" s="10">
        <v>36</v>
      </c>
      <c r="B46" s="10" t="s">
        <v>55</v>
      </c>
      <c r="C46" s="10" t="s">
        <v>60</v>
      </c>
      <c r="D46" s="10"/>
      <c r="E46" s="10"/>
      <c r="F46" s="10"/>
      <c r="G46" s="10">
        <v>15500</v>
      </c>
      <c r="H46" s="10"/>
      <c r="I46" s="10">
        <f>G46</f>
        <v>15500</v>
      </c>
    </row>
    <row r="47" ht="15.75" spans="1:9">
      <c r="A47" s="10">
        <v>37</v>
      </c>
      <c r="B47" s="10" t="s">
        <v>55</v>
      </c>
      <c r="C47" s="10" t="s">
        <v>61</v>
      </c>
      <c r="D47" s="10"/>
      <c r="E47" s="10"/>
      <c r="F47" s="10"/>
      <c r="G47" s="10">
        <v>15785.5</v>
      </c>
      <c r="H47" s="10"/>
      <c r="I47" s="10">
        <f>G47</f>
        <v>15785.5</v>
      </c>
    </row>
    <row r="48" ht="15.75" spans="1:9">
      <c r="A48" s="10">
        <v>38</v>
      </c>
      <c r="B48" s="10" t="s">
        <v>55</v>
      </c>
      <c r="C48" s="10" t="s">
        <v>62</v>
      </c>
      <c r="D48" s="10"/>
      <c r="E48" s="10"/>
      <c r="F48" s="10"/>
      <c r="G48" s="10">
        <v>18000</v>
      </c>
      <c r="H48" s="10"/>
      <c r="I48" s="10">
        <f>G48</f>
        <v>18000</v>
      </c>
    </row>
    <row r="49" ht="15.75" spans="1:9">
      <c r="A49" s="9" t="s">
        <v>63</v>
      </c>
      <c r="B49" s="9"/>
      <c r="C49" s="9"/>
      <c r="D49" s="9"/>
      <c r="E49" s="9"/>
      <c r="F49" s="9"/>
      <c r="G49" s="9"/>
      <c r="H49" s="9"/>
      <c r="I49" s="9">
        <f>SUM(I42:I48)</f>
        <v>285928.44</v>
      </c>
    </row>
    <row r="50" ht="15.75" spans="1:9">
      <c r="A50" s="10">
        <v>39</v>
      </c>
      <c r="B50" s="10" t="s">
        <v>64</v>
      </c>
      <c r="C50" s="10" t="s">
        <v>65</v>
      </c>
      <c r="D50" s="10"/>
      <c r="E50" s="10">
        <v>66092.52</v>
      </c>
      <c r="F50" s="10"/>
      <c r="G50" s="10"/>
      <c r="H50" s="10"/>
      <c r="I50" s="10">
        <f>E50</f>
        <v>66092.52</v>
      </c>
    </row>
    <row r="51" ht="15.75" spans="1:9">
      <c r="A51" s="10">
        <v>40</v>
      </c>
      <c r="B51" s="10" t="s">
        <v>64</v>
      </c>
      <c r="C51" s="10" t="s">
        <v>66</v>
      </c>
      <c r="D51" s="10"/>
      <c r="E51" s="10"/>
      <c r="F51" s="10"/>
      <c r="G51" s="10"/>
      <c r="H51" s="10">
        <v>26437</v>
      </c>
      <c r="I51" s="10">
        <f>H51</f>
        <v>26437</v>
      </c>
    </row>
    <row r="52" ht="15.75" spans="1:9">
      <c r="A52" s="10">
        <v>41</v>
      </c>
      <c r="B52" s="10" t="s">
        <v>64</v>
      </c>
      <c r="C52" s="10" t="s">
        <v>67</v>
      </c>
      <c r="D52" s="10"/>
      <c r="E52" s="10"/>
      <c r="F52" s="10"/>
      <c r="G52" s="10"/>
      <c r="H52" s="10">
        <v>50642.47</v>
      </c>
      <c r="I52" s="10">
        <f>H52</f>
        <v>50642.47</v>
      </c>
    </row>
    <row r="53" ht="15.75" spans="1:9">
      <c r="A53" s="10">
        <v>42</v>
      </c>
      <c r="B53" s="10" t="s">
        <v>64</v>
      </c>
      <c r="C53" s="10" t="s">
        <v>68</v>
      </c>
      <c r="D53" s="10"/>
      <c r="E53" s="10">
        <v>66092.52</v>
      </c>
      <c r="F53" s="10"/>
      <c r="G53" s="10"/>
      <c r="H53" s="10">
        <v>85920.28</v>
      </c>
      <c r="I53" s="10">
        <f>E53+H53</f>
        <v>152012.8</v>
      </c>
    </row>
    <row r="54" ht="15.75" spans="1:9">
      <c r="A54" s="9" t="s">
        <v>69</v>
      </c>
      <c r="B54" s="9"/>
      <c r="C54" s="9"/>
      <c r="D54" s="9"/>
      <c r="E54" s="9"/>
      <c r="F54" s="9"/>
      <c r="G54" s="9"/>
      <c r="H54" s="9"/>
      <c r="I54" s="9">
        <f>SUM(I50:I53)</f>
        <v>295184.79</v>
      </c>
    </row>
    <row r="55" s="1" customFormat="true" ht="15.75" spans="1:9">
      <c r="A55" s="10">
        <v>43</v>
      </c>
      <c r="B55" s="10" t="s">
        <v>70</v>
      </c>
      <c r="C55" s="10" t="s">
        <v>71</v>
      </c>
      <c r="D55" s="10"/>
      <c r="E55" s="10">
        <v>66092.52</v>
      </c>
      <c r="F55" s="10"/>
      <c r="G55" s="10"/>
      <c r="H55" s="10">
        <v>146758.8</v>
      </c>
      <c r="I55" s="10">
        <f>E55+H55</f>
        <v>212851.32</v>
      </c>
    </row>
    <row r="56" s="1" customFormat="true" ht="15.75" spans="1:9">
      <c r="A56" s="10">
        <v>44</v>
      </c>
      <c r="B56" s="10" t="s">
        <v>70</v>
      </c>
      <c r="C56" s="10" t="s">
        <v>72</v>
      </c>
      <c r="D56" s="10"/>
      <c r="E56" s="10">
        <v>66092.52</v>
      </c>
      <c r="F56" s="10"/>
      <c r="G56" s="10"/>
      <c r="H56" s="10">
        <v>133793.36</v>
      </c>
      <c r="I56" s="10">
        <f>E56+H56</f>
        <v>199885.88</v>
      </c>
    </row>
    <row r="57" s="1" customFormat="true" ht="15.75" spans="1:9">
      <c r="A57" s="10">
        <v>45</v>
      </c>
      <c r="B57" s="10" t="s">
        <v>70</v>
      </c>
      <c r="C57" s="10" t="s">
        <v>73</v>
      </c>
      <c r="D57" s="10"/>
      <c r="E57" s="10">
        <v>66092.52</v>
      </c>
      <c r="F57" s="10">
        <v>20000</v>
      </c>
      <c r="G57" s="10"/>
      <c r="H57" s="10"/>
      <c r="I57" s="10">
        <f>E57+F57</f>
        <v>86092.52</v>
      </c>
    </row>
    <row r="58" s="2" customFormat="true" ht="31.5" spans="1:9">
      <c r="A58" s="10">
        <v>46</v>
      </c>
      <c r="B58" s="10" t="s">
        <v>70</v>
      </c>
      <c r="C58" s="10" t="s">
        <v>74</v>
      </c>
      <c r="D58" s="11"/>
      <c r="E58" s="10">
        <v>66092.52</v>
      </c>
      <c r="F58" s="10">
        <v>20000</v>
      </c>
      <c r="G58" s="11"/>
      <c r="H58" s="11"/>
      <c r="I58" s="10">
        <f>E58+F58</f>
        <v>86092.52</v>
      </c>
    </row>
    <row r="59" s="2" customFormat="true" ht="15.75" spans="1:9">
      <c r="A59" s="10">
        <v>47</v>
      </c>
      <c r="B59" s="10" t="s">
        <v>70</v>
      </c>
      <c r="C59" s="10" t="s">
        <v>75</v>
      </c>
      <c r="D59" s="11"/>
      <c r="E59" s="11"/>
      <c r="F59" s="11"/>
      <c r="G59" s="10">
        <v>15000</v>
      </c>
      <c r="H59" s="11"/>
      <c r="I59" s="10">
        <f>G59</f>
        <v>15000</v>
      </c>
    </row>
    <row r="60" s="2" customFormat="true" ht="15.75" spans="1:9">
      <c r="A60" s="10">
        <v>48</v>
      </c>
      <c r="B60" s="10" t="s">
        <v>70</v>
      </c>
      <c r="C60" s="10" t="s">
        <v>76</v>
      </c>
      <c r="D60" s="10">
        <v>6609.27</v>
      </c>
      <c r="E60" s="11"/>
      <c r="F60" s="11"/>
      <c r="G60" s="10"/>
      <c r="H60" s="10">
        <v>10574.8</v>
      </c>
      <c r="I60" s="10">
        <f>D60+H60</f>
        <v>17184.07</v>
      </c>
    </row>
    <row r="61" s="2" customFormat="true" ht="15.75" spans="1:9">
      <c r="A61" s="10">
        <v>49</v>
      </c>
      <c r="B61" s="10" t="s">
        <v>70</v>
      </c>
      <c r="C61" s="10" t="s">
        <v>77</v>
      </c>
      <c r="D61" s="10"/>
      <c r="E61" s="11"/>
      <c r="F61" s="11"/>
      <c r="G61" s="10"/>
      <c r="H61" s="10">
        <v>5804.54</v>
      </c>
      <c r="I61" s="10">
        <f>H61</f>
        <v>5804.54</v>
      </c>
    </row>
    <row r="62" s="2" customFormat="true" ht="15.75" spans="1:9">
      <c r="A62" s="10">
        <v>50</v>
      </c>
      <c r="B62" s="10" t="s">
        <v>70</v>
      </c>
      <c r="C62" s="10" t="s">
        <v>78</v>
      </c>
      <c r="D62" s="10"/>
      <c r="E62" s="11"/>
      <c r="F62" s="11"/>
      <c r="G62" s="10"/>
      <c r="H62" s="10">
        <v>65374.44</v>
      </c>
      <c r="I62" s="10">
        <f>H62</f>
        <v>65374.44</v>
      </c>
    </row>
    <row r="63" s="1" customFormat="true" ht="15.75" spans="1:9">
      <c r="A63" s="10">
        <v>51</v>
      </c>
      <c r="B63" s="10" t="s">
        <v>70</v>
      </c>
      <c r="C63" s="10" t="s">
        <v>79</v>
      </c>
      <c r="D63" s="10"/>
      <c r="E63" s="10"/>
      <c r="F63" s="10"/>
      <c r="G63" s="10"/>
      <c r="H63" s="10">
        <v>37438.1</v>
      </c>
      <c r="I63" s="10">
        <f>H63</f>
        <v>37438.1</v>
      </c>
    </row>
    <row r="64" ht="15.75" spans="1:9">
      <c r="A64" s="9" t="s">
        <v>80</v>
      </c>
      <c r="B64" s="9"/>
      <c r="C64" s="9"/>
      <c r="D64" s="9"/>
      <c r="E64" s="9"/>
      <c r="F64" s="9"/>
      <c r="G64" s="9"/>
      <c r="H64" s="9"/>
      <c r="I64" s="9">
        <f>SUM(I55:I63)</f>
        <v>725723.39</v>
      </c>
    </row>
    <row r="65" ht="15.75" spans="1:9">
      <c r="A65" s="10">
        <v>52</v>
      </c>
      <c r="B65" s="10" t="s">
        <v>81</v>
      </c>
      <c r="C65" s="10" t="s">
        <v>82</v>
      </c>
      <c r="D65" s="9"/>
      <c r="E65" s="9"/>
      <c r="F65" s="9"/>
      <c r="G65" s="10">
        <v>7360</v>
      </c>
      <c r="H65" s="9"/>
      <c r="I65" s="9">
        <f>G65</f>
        <v>7360</v>
      </c>
    </row>
    <row r="66" ht="15.75" spans="1:9">
      <c r="A66" s="9" t="s">
        <v>83</v>
      </c>
      <c r="B66" s="9"/>
      <c r="C66" s="9"/>
      <c r="D66" s="9"/>
      <c r="E66" s="9"/>
      <c r="F66" s="9"/>
      <c r="G66" s="9"/>
      <c r="H66" s="9"/>
      <c r="I66" s="9">
        <f>I65</f>
        <v>7360</v>
      </c>
    </row>
    <row r="67" ht="15.75" spans="1:9">
      <c r="A67" s="9" t="s">
        <v>84</v>
      </c>
      <c r="B67" s="9"/>
      <c r="C67" s="9"/>
      <c r="D67" s="9">
        <f>D16+D18+D21+D36+D60</f>
        <v>66092.6</v>
      </c>
      <c r="E67" s="9">
        <f>E7+E9+E10+E11+E13+E14+E16+E18+E22+E24+E25+E26+E33+E34+E42+E43+E44+E50+E53+E55+E56+E57+E58+E19</f>
        <v>1586220.48</v>
      </c>
      <c r="F67" s="9">
        <f>F57+F58</f>
        <v>40000</v>
      </c>
      <c r="G67" s="9">
        <f>G5+G15+G18+G19+G20+G21+G22+G27+G28+G29+G30+G31+G32+G33+G34+G35+G36+G37+G38+G45+G40+G46+G47+G48+G59+G65</f>
        <v>405307.12</v>
      </c>
      <c r="H67" s="9">
        <f>H13+H24+H38+H39+H42+H51+H52+H53+H55+H56+H60+H61+H62+H63</f>
        <v>902379.8</v>
      </c>
      <c r="I67" s="9">
        <f>I6+I8+I12+I17+I23+I41+I49+I54+I64+I66</f>
        <v>3000000</v>
      </c>
    </row>
  </sheetData>
  <mergeCells count="14">
    <mergeCell ref="A1:I1"/>
    <mergeCell ref="A2:I2"/>
    <mergeCell ref="A3:I3"/>
    <mergeCell ref="A6:H6"/>
    <mergeCell ref="A8:H8"/>
    <mergeCell ref="A12:H12"/>
    <mergeCell ref="A17:H17"/>
    <mergeCell ref="A23:H23"/>
    <mergeCell ref="A41:H41"/>
    <mergeCell ref="A49:H49"/>
    <mergeCell ref="A54:H54"/>
    <mergeCell ref="A64:H64"/>
    <mergeCell ref="A66:H66"/>
    <mergeCell ref="A67:C67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陈乙鑫</dc:creator>
  <cp:lastModifiedBy>王馨莹</cp:lastModifiedBy>
  <dcterms:created xsi:type="dcterms:W3CDTF">2024-05-28T09:03:00Z</dcterms:created>
  <dcterms:modified xsi:type="dcterms:W3CDTF">2024-12-10T09:42:29Z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785A2361E2E041519E922350673B699C_11</vt:lpwstr>
  </property>
  <property fmtid="{D5CDD505-2E9C-101B-9397-08002B2CF9AE}" pid="3" name="KSOProductBuildVer">
    <vt:lpwstr>2052-11.8.2.10125</vt:lpwstr>
  </property>
</Properties>
</file>