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868"/>
  </bookViews>
  <sheets>
    <sheet name="汇总表" sheetId="10" r:id="rId1"/>
    <sheet name="明细表" sheetId="1" r:id="rId2"/>
    <sheet name="医疗救助" sheetId="3" r:id="rId3"/>
    <sheet name="残疾人事业" sheetId="2" r:id="rId4"/>
    <sheet name="养老服务体系" sheetId="4" r:id="rId5"/>
    <sheet name="高龄老人津贴" sheetId="11" r:id="rId6"/>
    <sheet name="其他民政管理" sheetId="6" r:id="rId7"/>
    <sheet name="县市公益金" sheetId="7" r:id="rId8"/>
    <sheet name="绩效目标表1" sheetId="12" r:id="rId9"/>
    <sheet name="绩效目标表2" sheetId="13" r:id="rId10"/>
  </sheets>
  <definedNames>
    <definedName name="_xlnm._FilterDatabase" localSheetId="4" hidden="1">养老服务体系!$A$4:$D$34</definedName>
    <definedName name="_xlnm.Print_Titles" localSheetId="1">明细表!$4:$4</definedName>
  </definedNames>
  <calcPr calcId="144525"/>
</workbook>
</file>

<file path=xl/sharedStrings.xml><?xml version="1.0" encoding="utf-8"?>
<sst xmlns="http://schemas.openxmlformats.org/spreadsheetml/2006/main" count="332" uniqueCount="190">
  <si>
    <t>2022年市级福利彩票公益金支持项目补助资金分配汇总表</t>
  </si>
  <si>
    <t>金额：万元</t>
  </si>
  <si>
    <t>地区/单位</t>
  </si>
  <si>
    <t>总计</t>
  </si>
  <si>
    <t>市级统筹分配部分</t>
  </si>
  <si>
    <t>县（市）留成公益金</t>
  </si>
  <si>
    <t>备注</t>
  </si>
  <si>
    <t>小计</t>
  </si>
  <si>
    <t>城乡医疗救助项目（20%）</t>
  </si>
  <si>
    <t>残疾人事业项目（20%）</t>
  </si>
  <si>
    <t>养老服务体系建设项目（55%）</t>
  </si>
  <si>
    <t>民政管理事务和其他公益事业等项目（5%）</t>
  </si>
  <si>
    <t>合计</t>
  </si>
  <si>
    <t>市民政局</t>
  </si>
  <si>
    <t>市社会福利院</t>
  </si>
  <si>
    <t>市养老服务中心</t>
  </si>
  <si>
    <t>市殡葬管理所</t>
  </si>
  <si>
    <t>市特殊教育学校</t>
  </si>
  <si>
    <t>非民政部分</t>
  </si>
  <si>
    <t>市医保局</t>
  </si>
  <si>
    <t>市直单位小计</t>
  </si>
  <si>
    <t>赤坎区</t>
  </si>
  <si>
    <t>霞山区</t>
  </si>
  <si>
    <t>坡头区</t>
  </si>
  <si>
    <t>麻章区</t>
  </si>
  <si>
    <t>吴川市</t>
  </si>
  <si>
    <t>遂溪县</t>
  </si>
  <si>
    <t>经开区</t>
  </si>
  <si>
    <t>徐闻县</t>
  </si>
  <si>
    <t>雷州市</t>
  </si>
  <si>
    <t>廉江市</t>
  </si>
  <si>
    <t>县（市、区）
小计</t>
  </si>
  <si>
    <t>2022年市级福利彩票公益金支持项目补助资金分配明细表</t>
  </si>
  <si>
    <t xml:space="preserve">                       单位：万元</t>
  </si>
  <si>
    <t>项目</t>
  </si>
  <si>
    <t>分配资金</t>
  </si>
  <si>
    <t>一、市级统筹分配部分</t>
  </si>
  <si>
    <t>城乡医疗救助资金(20%)</t>
  </si>
  <si>
    <t>城乡医疗救助资金</t>
  </si>
  <si>
    <t>残疾人事业资金(20%)</t>
  </si>
  <si>
    <t>残疾人两项补贴</t>
  </si>
  <si>
    <t>湛江市特殊教育学校</t>
  </si>
  <si>
    <t>社会养老服务体系建设资金(55%)</t>
  </si>
  <si>
    <t>特困供养人员供养服务机构（敬老院）购买责任保险</t>
  </si>
  <si>
    <t>80周岁以上老人普惠型高龄津贴</t>
  </si>
  <si>
    <t>政府购买服务项目（养老服务质量指导中心和家庭床位监管中心项目）</t>
  </si>
  <si>
    <t>湛江市高龄津贴系统运管经费</t>
  </si>
  <si>
    <t>关爱、帮扶、宣传及节日慰问等经费</t>
  </si>
  <si>
    <t>部分敬老院安全运营及改造修缮项目</t>
  </si>
  <si>
    <t>村级社区居家养老服务站点建设项目</t>
  </si>
  <si>
    <t>资助基层社会组织养老服务项目</t>
  </si>
  <si>
    <t>市福利院基础设施建设维护及设备购置</t>
  </si>
  <si>
    <t>市养老服务中心设备设施购置及床位运营补贴经费</t>
  </si>
  <si>
    <t>民政管理事务和其他公益事业等项目(5%)</t>
  </si>
  <si>
    <t>区划地名公共服务项目</t>
  </si>
  <si>
    <t>地名信息数据质量建设</t>
  </si>
  <si>
    <t>民政重点服务机构疫情防控管理</t>
  </si>
  <si>
    <t>湛江市殡葬管理所骨灰架建设</t>
  </si>
  <si>
    <t>二、县（市）留成公益金小计</t>
  </si>
  <si>
    <t>其中：分配吴川市300万、遂溪县100万元。</t>
  </si>
  <si>
    <t>支持城乡医疗救助项目资金分配明细表</t>
  </si>
  <si>
    <t>使用单位</t>
  </si>
  <si>
    <t>项目内容</t>
  </si>
  <si>
    <t>下达资金</t>
  </si>
  <si>
    <t>市直单位</t>
  </si>
  <si>
    <t>支持残疾人事业项目资金分配明细表</t>
  </si>
  <si>
    <t>各县（市、区）</t>
  </si>
  <si>
    <t>各县（市、区）民政局</t>
  </si>
  <si>
    <t>用于残疾人生活津贴和重度残疾人护理补贴</t>
  </si>
  <si>
    <t>湛江市特殊教育学校资金</t>
  </si>
  <si>
    <t>支持养老服务体系建设项目资金分配明细表</t>
  </si>
  <si>
    <t>地区</t>
  </si>
  <si>
    <t>基础设施建设维护及设备购置</t>
  </si>
  <si>
    <t>设备设施购置及床位运营补贴经费</t>
  </si>
  <si>
    <t>赤坎区民政局</t>
  </si>
  <si>
    <t>赤坎区小计</t>
  </si>
  <si>
    <t>霞山区民政局</t>
  </si>
  <si>
    <t>霞山区小计</t>
  </si>
  <si>
    <t>坡头区民政局</t>
  </si>
  <si>
    <t>坡头区小计</t>
  </si>
  <si>
    <t>麻章区民政局</t>
  </si>
  <si>
    <t>麻章区小计</t>
  </si>
  <si>
    <t>吴川市民政局</t>
  </si>
  <si>
    <t>敬老院安全运营及改造修缮项目</t>
  </si>
  <si>
    <t>吴川市小计</t>
  </si>
  <si>
    <t>遂溪县民政局</t>
  </si>
  <si>
    <t>遂溪县小计</t>
  </si>
  <si>
    <t>湛江经济开发区人口和社会事务管理局</t>
  </si>
  <si>
    <t>经开区小计</t>
  </si>
  <si>
    <t>支持80周岁以上老人普惠型高龄津贴项目资金分配明细表</t>
  </si>
  <si>
    <t>地  区</t>
  </si>
  <si>
    <t>80-89岁老人</t>
  </si>
  <si>
    <t>90-99岁老人</t>
  </si>
  <si>
    <t>一般公共预算安排(万元)-本次下达</t>
  </si>
  <si>
    <t>福彩公益金安排（万元）-已提前下达</t>
  </si>
  <si>
    <t>两项合计
（万元）</t>
  </si>
  <si>
    <t>人数
（人）</t>
  </si>
  <si>
    <t>补助标准
（元/人/月）</t>
  </si>
  <si>
    <t>市财政按30%比例补助小计
（万元）</t>
  </si>
  <si>
    <t>人数（人）</t>
  </si>
  <si>
    <t>合  计</t>
  </si>
  <si>
    <t>注：根据《湛江市80周岁及以上高龄老人生活津贴发放方案》（湛民[2021]94号）以及各区上报的人数拟定以上分配方案。</t>
  </si>
  <si>
    <t>支持民政管理事务和其他公益事业等项目资金分配明细表</t>
  </si>
  <si>
    <t>区划地名研究项目</t>
  </si>
  <si>
    <t>骨灰架建设</t>
  </si>
  <si>
    <t>县（市、区）小计</t>
  </si>
  <si>
    <t>县（市）留成公益金分配明细表</t>
  </si>
  <si>
    <t>按照因素法分配</t>
  </si>
  <si>
    <t>养老服务体系建设项目绩效目标表</t>
  </si>
  <si>
    <t>(2022年度)</t>
  </si>
  <si>
    <t>专项名称</t>
  </si>
  <si>
    <t>养老服务体系建设</t>
  </si>
  <si>
    <t>市级财政部门</t>
  </si>
  <si>
    <t>湛江市财政局</t>
  </si>
  <si>
    <t>市级主管部门</t>
  </si>
  <si>
    <t>湛江市民政局</t>
  </si>
  <si>
    <t>资金情况（万元）</t>
  </si>
  <si>
    <t>年度金额：</t>
  </si>
  <si>
    <t>年度总体目标</t>
  </si>
  <si>
    <t xml:space="preserve">目标1：为特困供养人员供养服务机构（敬老院）购买责任保险，加强机构风险管理，提升机构管理服务质量和风险防控水平。
目标2：进一步完善我市社会养老保障体系建设，促进老龄事业健康发展，推动我市高龄老人社会福利制度的普惠型发展。
目标3：通过政府购买服务，强化社区居家养老服务质量指导和智能家庭照护床位监管，打造“湛江慧养”特色养老服务，让社区居家老人享受连续、稳定、专业的养老服务。                                                   目标4：通过政府购买服务，提高高龄津贴信息化管理水平。
目标5：通过重大节日走访慰问，营造良好的节日氛围，让弱势群体感受社会关爱和温暖，有利于促进社会主义和谐发展。                          
目标6：推动部分敬老院设施设备更新，提高机构安全保障，提升养老服务水平。                                                            目标7：持续推进社区居家养老服务站点项目建设。                                                             目标8：培育和发展社区社会组织，引导社会工作专业技术人才和社会组织参与养老服务工作，壮大养老服务组织。
目标9：推动养老机构基础设施建设及设施设备更新，提高机构安全保障，提升养老服务水平。                                                                                                                                                            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</si>
  <si>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</si>
  <si>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</si>
  <si>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</si>
  <si>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</si>
  <si>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</si>
  <si>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</si>
  <si>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</si>
  <si>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为全市特困供养人员供养服务机构（敬老院）购买责任保险</t>
  </si>
  <si>
    <t>110元/床/年</t>
  </si>
  <si>
    <t>80周岁以上老人普惠型高龄津贴覆盖率</t>
  </si>
  <si>
    <t>城区社区居家养老服务覆盖率</t>
  </si>
  <si>
    <t>&gt;80%</t>
  </si>
  <si>
    <t>养老机构设施设备更新率</t>
  </si>
  <si>
    <t>社区社会组织开展养老服务覆盖率</t>
  </si>
  <si>
    <t>质量指标</t>
  </si>
  <si>
    <t>特困供养人员供养服务机构（敬老院）购买责任保险覆盖率</t>
  </si>
  <si>
    <t>80周岁高龄老人满意度</t>
  </si>
  <si>
    <t>稳步提升</t>
  </si>
  <si>
    <t>社区居家养老服务设施建设</t>
  </si>
  <si>
    <t>明显增加</t>
  </si>
  <si>
    <t>养老机构基础设施</t>
  </si>
  <si>
    <t>有效改善</t>
  </si>
  <si>
    <t>社区社会组织开展养老服务成效</t>
  </si>
  <si>
    <t>养老机构服务水平</t>
  </si>
  <si>
    <t>有效提升</t>
  </si>
  <si>
    <t>特困供养人员供养服务机构（敬老院）风险管理</t>
  </si>
  <si>
    <t>养老机构服务质量提升情况</t>
  </si>
  <si>
    <t>老年人权益保障</t>
  </si>
  <si>
    <t>明显提高</t>
  </si>
  <si>
    <t>时效指标</t>
  </si>
  <si>
    <t>资金按时拨付到用款单位</t>
  </si>
  <si>
    <t>资金下达两个月内</t>
  </si>
  <si>
    <t>资金使用率</t>
  </si>
  <si>
    <t>效益指标</t>
  </si>
  <si>
    <t>社会效益指标</t>
  </si>
  <si>
    <t>养老服务水平提升情况</t>
  </si>
  <si>
    <t>养老机构环境、设施设备完善</t>
  </si>
  <si>
    <t>机构管理服务质量提升情况</t>
  </si>
  <si>
    <t>老年人生活幸福指数</t>
  </si>
  <si>
    <t>风险防控水平提升情况</t>
  </si>
  <si>
    <t>满意度指标</t>
  </si>
  <si>
    <t>服务对象满意度指标</t>
  </si>
  <si>
    <t>社会公众和服务对象对养老服务的满意度</t>
  </si>
  <si>
    <t>入住老人对养老机构基础设施的满意度</t>
  </si>
  <si>
    <t>入住老人对养老院服务的满意度</t>
  </si>
  <si>
    <t>特困供养人员供养服务机构（敬老院）对责任保险提升风险防控水平的满意度</t>
  </si>
  <si>
    <t>政策知晓率</t>
  </si>
  <si>
    <t>民政管理事务和其他公益事业等项目绩效目标表</t>
  </si>
  <si>
    <t>民政管理事务和其他公益事业等项目</t>
  </si>
  <si>
    <t>资金情况</t>
  </si>
  <si>
    <t>90万元</t>
  </si>
  <si>
    <t xml:space="preserve">目标1：建设湛江市殡葬管理所骨灰存放骨灰架，完善我市节地生态安葬设施，节约土地，保护环境，深化我市殡葬改革，完成殡葬事业“十四五”规划期间工作任务。
目标2：优化区划地名设置，提高地名公共服务管理能力。
目标3：提高地名信息数据质量，加强地名应用、服务交流交往，进一步提升地名信息服务水平，满足人民群众对各类地名信息的需求。
目标4：做好民政重点服务机构疫情防控和服务保障各项工作，确保民政服务机构安全运转，牢筑民政系统疫情防控防线。
</t>
  </si>
  <si>
    <t xml:space="preserve"> </t>
  </si>
  <si>
    <t>殡葬骨灰架建设</t>
  </si>
  <si>
    <t>1项</t>
  </si>
  <si>
    <t>风险防范率</t>
  </si>
  <si>
    <t>&gt;90%</t>
  </si>
  <si>
    <t>区划地名管理服务覆盖率</t>
  </si>
  <si>
    <t>项目验收合格率</t>
  </si>
  <si>
    <t>地名数据质量达标率</t>
  </si>
  <si>
    <t>资金拨付及时率</t>
  </si>
  <si>
    <t>殡葬公共服务水平</t>
  </si>
  <si>
    <t>明显提升</t>
  </si>
  <si>
    <t>地名公共服务水平</t>
  </si>
  <si>
    <t>进一步提升</t>
  </si>
  <si>
    <t>为政府服务、群众生活提供便利</t>
  </si>
  <si>
    <t>效果明显</t>
  </si>
  <si>
    <t>维护社会稳定和谐</t>
  </si>
  <si>
    <t>民政服务对象满意度</t>
  </si>
  <si>
    <t>＞85%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</si>
</sst>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9"/>
      <name val="宋体"/>
      <charset val="134"/>
    </font>
    <font>
      <sz val="11"/>
      <name val="宋体"/>
      <charset val="134"/>
    </font>
    <font>
      <sz val="19"/>
      <name val="方正小标宋简体"/>
      <charset val="134"/>
    </font>
    <font>
      <b/>
      <sz val="12"/>
      <name val="楷体_GB2312"/>
      <charset val="134"/>
    </font>
    <font>
      <sz val="10"/>
      <name val="宋体"/>
      <charset val="134"/>
    </font>
    <font>
      <sz val="16"/>
      <name val="方正小标宋简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sz val="12"/>
      <color theme="1"/>
      <name val="宋体"/>
      <charset val="134"/>
      <scheme val="minor"/>
    </font>
    <font>
      <b/>
      <sz val="14"/>
      <name val="黑体"/>
      <charset val="134"/>
    </font>
    <font>
      <b/>
      <sz val="10"/>
      <name val="宋体"/>
      <charset val="134"/>
    </font>
    <font>
      <sz val="18"/>
      <name val="黑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8"/>
      <color theme="1"/>
      <name val="黑体"/>
      <charset val="134"/>
    </font>
    <font>
      <b/>
      <sz val="14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rgb="FFFF0000"/>
      <name val="宋体"/>
      <charset val="134"/>
      <scheme val="minor"/>
    </font>
    <font>
      <sz val="12"/>
      <color rgb="FF000000"/>
      <name val="宋体"/>
      <charset val="134"/>
    </font>
    <font>
      <sz val="18"/>
      <color indexed="8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7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8" fillId="11" borderId="12" applyNumberFormat="0" applyAlignment="0" applyProtection="0">
      <alignment vertical="center"/>
    </xf>
    <xf numFmtId="0" fontId="39" fillId="11" borderId="8" applyNumberFormat="0" applyAlignment="0" applyProtection="0">
      <alignment vertical="center"/>
    </xf>
    <xf numFmtId="0" fontId="40" fillId="12" borderId="13" applyNumberFormat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top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right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2" fillId="0" borderId="7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 wrapText="1"/>
    </xf>
    <xf numFmtId="0" fontId="18" fillId="0" borderId="4" xfId="49" applyFont="1" applyFill="1" applyBorder="1" applyAlignment="1">
      <alignment horizontal="center" vertical="center"/>
    </xf>
    <xf numFmtId="0" fontId="18" fillId="0" borderId="6" xfId="49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righ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16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right" vertical="center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vertical="center" wrapText="1"/>
    </xf>
    <xf numFmtId="176" fontId="10" fillId="0" borderId="1" xfId="0" applyNumberFormat="1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24" fillId="0" borderId="4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14" fillId="0" borderId="0" xfId="0" applyFont="1" applyFill="1" applyBorder="1" applyAlignment="1">
      <alignment vertical="center"/>
    </xf>
    <xf numFmtId="0" fontId="25" fillId="0" borderId="0" xfId="0" applyFont="1" applyFill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abSelected="1" topLeftCell="A2" workbookViewId="0">
      <selection activeCell="L6" sqref="L6"/>
    </sheetView>
  </sheetViews>
  <sheetFormatPr defaultColWidth="9" defaultRowHeight="14.25"/>
  <cols>
    <col min="1" max="1" width="14.5" style="17" customWidth="1"/>
    <col min="2" max="2" width="10.75" style="17" customWidth="1"/>
    <col min="3" max="3" width="9.475" style="116" customWidth="1"/>
    <col min="4" max="4" width="11.125" style="116" customWidth="1"/>
    <col min="5" max="5" width="11.625" style="116" customWidth="1"/>
    <col min="6" max="6" width="11.375" style="116" customWidth="1"/>
    <col min="7" max="7" width="16.5" style="33" customWidth="1"/>
    <col min="8" max="8" width="13.5" style="33" customWidth="1"/>
    <col min="9" max="16383" width="9" style="33"/>
  </cols>
  <sheetData>
    <row r="1" ht="19.5" customHeight="1" spans="1:1">
      <c r="A1" s="20"/>
    </row>
    <row r="2" s="33" customFormat="1" ht="33" customHeight="1" spans="1:9">
      <c r="A2" s="119" t="s">
        <v>0</v>
      </c>
      <c r="B2" s="119"/>
      <c r="C2" s="119"/>
      <c r="D2" s="119"/>
      <c r="E2" s="119"/>
      <c r="F2" s="119"/>
      <c r="G2" s="119"/>
      <c r="H2" s="119"/>
      <c r="I2" s="119"/>
    </row>
    <row r="3" s="33" customFormat="1" ht="18" customHeight="1" spans="1:8">
      <c r="A3" s="120"/>
      <c r="B3" s="120"/>
      <c r="C3" s="1"/>
      <c r="D3" s="1"/>
      <c r="E3" s="1"/>
      <c r="F3" s="1"/>
      <c r="G3" s="121"/>
      <c r="H3" s="35" t="s">
        <v>1</v>
      </c>
    </row>
    <row r="4" s="33" customFormat="1" ht="30" customHeight="1" spans="1:9">
      <c r="A4" s="25" t="s">
        <v>2</v>
      </c>
      <c r="B4" s="25" t="s">
        <v>3</v>
      </c>
      <c r="C4" s="24" t="s">
        <v>4</v>
      </c>
      <c r="D4" s="24"/>
      <c r="E4" s="24"/>
      <c r="F4" s="24"/>
      <c r="G4" s="24"/>
      <c r="H4" s="25" t="s">
        <v>5</v>
      </c>
      <c r="I4" s="25" t="s">
        <v>6</v>
      </c>
    </row>
    <row r="5" s="51" customFormat="1" ht="54" customHeight="1" spans="1:9">
      <c r="A5" s="25"/>
      <c r="B5" s="25"/>
      <c r="C5" s="25" t="s">
        <v>7</v>
      </c>
      <c r="D5" s="25" t="s">
        <v>8</v>
      </c>
      <c r="E5" s="25" t="s">
        <v>9</v>
      </c>
      <c r="F5" s="25" t="s">
        <v>10</v>
      </c>
      <c r="G5" s="25" t="s">
        <v>11</v>
      </c>
      <c r="H5" s="25"/>
      <c r="I5" s="25"/>
    </row>
    <row r="6" s="116" customFormat="1" ht="23" customHeight="1" spans="1:9">
      <c r="A6" s="39" t="s">
        <v>12</v>
      </c>
      <c r="B6" s="37">
        <f t="shared" ref="B6:H6" si="0">B13+B24</f>
        <v>2200</v>
      </c>
      <c r="C6" s="37">
        <f t="shared" si="0"/>
        <v>1800</v>
      </c>
      <c r="D6" s="37">
        <f t="shared" si="0"/>
        <v>360</v>
      </c>
      <c r="E6" s="37">
        <f t="shared" si="0"/>
        <v>360</v>
      </c>
      <c r="F6" s="37">
        <f t="shared" si="0"/>
        <v>990</v>
      </c>
      <c r="G6" s="37">
        <f t="shared" si="0"/>
        <v>90</v>
      </c>
      <c r="H6" s="37">
        <f t="shared" si="0"/>
        <v>400</v>
      </c>
      <c r="I6" s="114"/>
    </row>
    <row r="7" s="117" customFormat="1" ht="23" customHeight="1" spans="1:9">
      <c r="A7" s="28" t="s">
        <v>13</v>
      </c>
      <c r="B7" s="37">
        <f t="shared" ref="B7:B12" si="1">C7+H7</f>
        <v>243</v>
      </c>
      <c r="C7" s="37">
        <f t="shared" ref="C7:C12" si="2">D7+E7+F7+G7</f>
        <v>243</v>
      </c>
      <c r="D7" s="37"/>
      <c r="E7" s="37"/>
      <c r="F7" s="37">
        <v>201</v>
      </c>
      <c r="G7" s="37">
        <v>42</v>
      </c>
      <c r="H7" s="37"/>
      <c r="I7" s="114"/>
    </row>
    <row r="8" s="117" customFormat="1" ht="23" customHeight="1" spans="1:9">
      <c r="A8" s="28" t="s">
        <v>14</v>
      </c>
      <c r="B8" s="37">
        <f t="shared" si="1"/>
        <v>70.1226</v>
      </c>
      <c r="C8" s="37">
        <f t="shared" si="2"/>
        <v>70.1226</v>
      </c>
      <c r="D8" s="37"/>
      <c r="E8" s="29">
        <v>0.1226</v>
      </c>
      <c r="F8" s="37">
        <v>70</v>
      </c>
      <c r="G8" s="37"/>
      <c r="H8" s="37"/>
      <c r="I8" s="114"/>
    </row>
    <row r="9" s="117" customFormat="1" ht="23" customHeight="1" spans="1:9">
      <c r="A9" s="28" t="s">
        <v>15</v>
      </c>
      <c r="B9" s="37">
        <f t="shared" si="1"/>
        <v>60</v>
      </c>
      <c r="C9" s="37">
        <f t="shared" si="2"/>
        <v>60</v>
      </c>
      <c r="D9" s="37"/>
      <c r="E9" s="37"/>
      <c r="F9" s="37">
        <v>60</v>
      </c>
      <c r="G9" s="37"/>
      <c r="H9" s="37"/>
      <c r="I9" s="114"/>
    </row>
    <row r="10" s="117" customFormat="1" ht="23" customHeight="1" spans="1:9">
      <c r="A10" s="28" t="s">
        <v>16</v>
      </c>
      <c r="B10" s="37">
        <f t="shared" si="1"/>
        <v>25</v>
      </c>
      <c r="C10" s="37">
        <f t="shared" si="2"/>
        <v>25</v>
      </c>
      <c r="D10" s="37"/>
      <c r="E10" s="37"/>
      <c r="F10" s="37"/>
      <c r="G10" s="37">
        <v>25</v>
      </c>
      <c r="H10" s="37"/>
      <c r="I10" s="114"/>
    </row>
    <row r="11" s="117" customFormat="1" ht="23" customHeight="1" spans="1:9">
      <c r="A11" s="28" t="s">
        <v>17</v>
      </c>
      <c r="B11" s="37">
        <f t="shared" si="1"/>
        <v>72</v>
      </c>
      <c r="C11" s="37">
        <f t="shared" si="2"/>
        <v>72</v>
      </c>
      <c r="D11" s="37"/>
      <c r="E11" s="37">
        <v>72</v>
      </c>
      <c r="F11" s="37"/>
      <c r="G11" s="37"/>
      <c r="H11" s="37"/>
      <c r="I11" s="123" t="s">
        <v>18</v>
      </c>
    </row>
    <row r="12" s="117" customFormat="1" ht="23" customHeight="1" spans="1:9">
      <c r="A12" s="28" t="s">
        <v>19</v>
      </c>
      <c r="B12" s="37">
        <f t="shared" si="1"/>
        <v>360</v>
      </c>
      <c r="C12" s="37">
        <f t="shared" si="2"/>
        <v>360</v>
      </c>
      <c r="D12" s="37">
        <v>360</v>
      </c>
      <c r="E12" s="37"/>
      <c r="F12" s="37"/>
      <c r="G12" s="37"/>
      <c r="H12" s="37"/>
      <c r="I12" s="123" t="s">
        <v>18</v>
      </c>
    </row>
    <row r="13" s="118" customFormat="1" ht="23" customHeight="1" spans="1:9">
      <c r="A13" s="28" t="s">
        <v>20</v>
      </c>
      <c r="B13" s="37">
        <f t="shared" ref="B13:G13" si="3">SUM(B7:B12)</f>
        <v>830.1226</v>
      </c>
      <c r="C13" s="37">
        <f t="shared" si="3"/>
        <v>830.1226</v>
      </c>
      <c r="D13" s="37">
        <f t="shared" si="3"/>
        <v>360</v>
      </c>
      <c r="E13" s="37">
        <f t="shared" si="3"/>
        <v>72.1226</v>
      </c>
      <c r="F13" s="37">
        <f t="shared" si="3"/>
        <v>331</v>
      </c>
      <c r="G13" s="37">
        <f t="shared" si="3"/>
        <v>67</v>
      </c>
      <c r="H13" s="37"/>
      <c r="I13" s="114"/>
    </row>
    <row r="14" s="33" customFormat="1" ht="23" customHeight="1" spans="1:9">
      <c r="A14" s="28" t="s">
        <v>21</v>
      </c>
      <c r="B14" s="37">
        <f t="shared" ref="B13:B23" si="4">C14+H14</f>
        <v>102.1745</v>
      </c>
      <c r="C14" s="37">
        <f t="shared" ref="C13:C23" si="5">SUM(E14:G14)</f>
        <v>102.1745</v>
      </c>
      <c r="D14" s="37"/>
      <c r="E14" s="37">
        <v>5.1621</v>
      </c>
      <c r="F14" s="28">
        <v>95.0124</v>
      </c>
      <c r="G14" s="28">
        <v>2</v>
      </c>
      <c r="H14" s="28"/>
      <c r="I14" s="114"/>
    </row>
    <row r="15" s="33" customFormat="1" ht="23" customHeight="1" spans="1:9">
      <c r="A15" s="28" t="s">
        <v>22</v>
      </c>
      <c r="B15" s="37">
        <f t="shared" si="4"/>
        <v>137.544</v>
      </c>
      <c r="C15" s="37">
        <f t="shared" si="5"/>
        <v>137.544</v>
      </c>
      <c r="D15" s="37"/>
      <c r="E15" s="37">
        <v>8.4036</v>
      </c>
      <c r="F15" s="28">
        <v>127.1404</v>
      </c>
      <c r="G15" s="28">
        <v>2</v>
      </c>
      <c r="H15" s="28"/>
      <c r="I15" s="114"/>
    </row>
    <row r="16" s="33" customFormat="1" ht="23" customHeight="1" spans="1:9">
      <c r="A16" s="28" t="s">
        <v>23</v>
      </c>
      <c r="B16" s="37">
        <f t="shared" si="4"/>
        <v>111.331</v>
      </c>
      <c r="C16" s="37">
        <f t="shared" si="5"/>
        <v>111.331</v>
      </c>
      <c r="D16" s="37"/>
      <c r="E16" s="37">
        <v>12.3742</v>
      </c>
      <c r="F16" s="28">
        <v>95.9568</v>
      </c>
      <c r="G16" s="28">
        <v>3</v>
      </c>
      <c r="H16" s="28"/>
      <c r="I16" s="114"/>
    </row>
    <row r="17" s="33" customFormat="1" ht="23" customHeight="1" spans="1:9">
      <c r="A17" s="28" t="s">
        <v>24</v>
      </c>
      <c r="B17" s="37">
        <f t="shared" si="4"/>
        <v>81.4774</v>
      </c>
      <c r="C17" s="37">
        <f t="shared" si="5"/>
        <v>81.4774</v>
      </c>
      <c r="D17" s="37"/>
      <c r="E17" s="37">
        <v>11.583</v>
      </c>
      <c r="F17" s="28">
        <v>67.8944</v>
      </c>
      <c r="G17" s="28">
        <v>2</v>
      </c>
      <c r="H17" s="28"/>
      <c r="I17" s="114"/>
    </row>
    <row r="18" s="33" customFormat="1" ht="23" customHeight="1" spans="1:9">
      <c r="A18" s="28" t="s">
        <v>25</v>
      </c>
      <c r="B18" s="37">
        <f t="shared" si="4"/>
        <v>452.737</v>
      </c>
      <c r="C18" s="37">
        <f t="shared" si="5"/>
        <v>152.737</v>
      </c>
      <c r="D18" s="37"/>
      <c r="E18" s="29">
        <v>32.737</v>
      </c>
      <c r="F18" s="28">
        <v>114</v>
      </c>
      <c r="G18" s="28">
        <v>6</v>
      </c>
      <c r="H18" s="28">
        <v>300</v>
      </c>
      <c r="I18" s="114"/>
    </row>
    <row r="19" s="33" customFormat="1" ht="23" customHeight="1" spans="1:9">
      <c r="A19" s="28" t="s">
        <v>26</v>
      </c>
      <c r="B19" s="37">
        <f t="shared" si="4"/>
        <v>227.3063</v>
      </c>
      <c r="C19" s="37">
        <f t="shared" si="5"/>
        <v>127.3063</v>
      </c>
      <c r="D19" s="37"/>
      <c r="E19" s="29">
        <v>36.3063</v>
      </c>
      <c r="F19" s="28">
        <v>84</v>
      </c>
      <c r="G19" s="28">
        <v>7</v>
      </c>
      <c r="H19" s="28">
        <v>100</v>
      </c>
      <c r="I19" s="114"/>
    </row>
    <row r="20" s="33" customFormat="1" ht="23" customHeight="1" spans="1:9">
      <c r="A20" s="28" t="s">
        <v>27</v>
      </c>
      <c r="B20" s="37">
        <f t="shared" si="4"/>
        <v>75.996</v>
      </c>
      <c r="C20" s="37">
        <f>SUM(D20:G20)</f>
        <v>75.996</v>
      </c>
      <c r="D20" s="37"/>
      <c r="E20" s="37"/>
      <c r="F20" s="28">
        <v>74.996</v>
      </c>
      <c r="G20" s="28">
        <v>1</v>
      </c>
      <c r="H20" s="28"/>
      <c r="I20" s="114"/>
    </row>
    <row r="21" s="33" customFormat="1" ht="23" customHeight="1" spans="1:9">
      <c r="A21" s="28" t="s">
        <v>28</v>
      </c>
      <c r="B21" s="37">
        <f t="shared" si="4"/>
        <v>36.0019</v>
      </c>
      <c r="C21" s="37">
        <f>SUM(D21:G21)</f>
        <v>36.0019</v>
      </c>
      <c r="D21" s="37"/>
      <c r="E21" s="37">
        <v>36.0019</v>
      </c>
      <c r="F21" s="28"/>
      <c r="G21" s="28"/>
      <c r="H21" s="28"/>
      <c r="I21" s="114"/>
    </row>
    <row r="22" s="33" customFormat="1" ht="23" customHeight="1" spans="1:9">
      <c r="A22" s="28" t="s">
        <v>29</v>
      </c>
      <c r="B22" s="37">
        <f t="shared" si="4"/>
        <v>72.4803</v>
      </c>
      <c r="C22" s="37">
        <f>SUM(D22:G22)</f>
        <v>72.4803</v>
      </c>
      <c r="D22" s="37"/>
      <c r="E22" s="37">
        <v>72.4803</v>
      </c>
      <c r="F22" s="28"/>
      <c r="G22" s="28"/>
      <c r="H22" s="28"/>
      <c r="I22" s="114"/>
    </row>
    <row r="23" s="33" customFormat="1" ht="23" customHeight="1" spans="1:9">
      <c r="A23" s="28" t="s">
        <v>30</v>
      </c>
      <c r="B23" s="37">
        <f t="shared" si="4"/>
        <v>72.829</v>
      </c>
      <c r="C23" s="37">
        <f>SUM(D23:G23)</f>
        <v>72.829</v>
      </c>
      <c r="D23" s="37"/>
      <c r="E23" s="37">
        <v>72.829</v>
      </c>
      <c r="F23" s="28"/>
      <c r="G23" s="28"/>
      <c r="H23" s="28"/>
      <c r="I23" s="114"/>
    </row>
    <row r="24" s="118" customFormat="1" ht="29" customHeight="1" spans="1:9">
      <c r="A24" s="122" t="s">
        <v>31</v>
      </c>
      <c r="B24" s="37">
        <f>SUM(B14:B23)</f>
        <v>1369.8774</v>
      </c>
      <c r="C24" s="37">
        <f>SUM(C14:C23)</f>
        <v>969.8774</v>
      </c>
      <c r="D24" s="37"/>
      <c r="E24" s="37">
        <f>SUM(E14:E23)</f>
        <v>287.8774</v>
      </c>
      <c r="F24" s="37">
        <f>SUM(F14:F20)</f>
        <v>659</v>
      </c>
      <c r="G24" s="37">
        <f>SUM(G14:G20)</f>
        <v>23</v>
      </c>
      <c r="H24" s="37">
        <f>SUM(H14:H20)</f>
        <v>400</v>
      </c>
      <c r="I24" s="114"/>
    </row>
  </sheetData>
  <mergeCells count="6">
    <mergeCell ref="A2:I2"/>
    <mergeCell ref="C4:G4"/>
    <mergeCell ref="A4:A5"/>
    <mergeCell ref="B4:B5"/>
    <mergeCell ref="H4:H5"/>
    <mergeCell ref="I4:I5"/>
  </mergeCells>
  <pageMargins left="0.393055555555556" right="0.314583333333333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workbookViewId="0">
      <selection activeCell="K7" sqref="K7"/>
    </sheetView>
  </sheetViews>
  <sheetFormatPr defaultColWidth="9" defaultRowHeight="14.25"/>
  <cols>
    <col min="1" max="2" width="11.375" style="1" customWidth="1"/>
    <col min="3" max="3" width="12.125" style="1" customWidth="1"/>
    <col min="4" max="4" width="30.75" style="1" customWidth="1"/>
    <col min="5" max="5" width="15.625" style="1" customWidth="1"/>
    <col min="6" max="16384" width="9" style="1"/>
  </cols>
  <sheetData>
    <row r="1" s="1" customFormat="1" ht="21" customHeight="1" spans="1:1">
      <c r="A1" s="3"/>
    </row>
    <row r="2" s="2" customFormat="1" ht="26.25" customHeight="1" spans="1:5">
      <c r="A2" s="4" t="s">
        <v>167</v>
      </c>
      <c r="B2" s="4"/>
      <c r="C2" s="4"/>
      <c r="D2" s="4"/>
      <c r="E2" s="4"/>
    </row>
    <row r="3" s="1" customFormat="1" ht="19.5" customHeight="1" spans="1:5">
      <c r="A3" s="5" t="s">
        <v>109</v>
      </c>
      <c r="B3" s="5"/>
      <c r="C3" s="5"/>
      <c r="D3" s="5"/>
      <c r="E3" s="5"/>
    </row>
    <row r="4" s="1" customFormat="1" ht="29.25" customHeight="1" spans="1:5">
      <c r="A4" s="6" t="s">
        <v>110</v>
      </c>
      <c r="B4" s="6" t="s">
        <v>168</v>
      </c>
      <c r="C4" s="6"/>
      <c r="D4" s="6"/>
      <c r="E4" s="6"/>
    </row>
    <row r="5" s="1" customFormat="1" ht="30.95" customHeight="1" spans="1:5">
      <c r="A5" s="6" t="s">
        <v>112</v>
      </c>
      <c r="B5" s="7" t="s">
        <v>113</v>
      </c>
      <c r="C5" s="8"/>
      <c r="D5" s="6" t="s">
        <v>114</v>
      </c>
      <c r="E5" s="6" t="s">
        <v>115</v>
      </c>
    </row>
    <row r="6" s="1" customFormat="1" ht="29.1" customHeight="1" spans="1:5">
      <c r="A6" s="6" t="s">
        <v>169</v>
      </c>
      <c r="B6" s="7" t="s">
        <v>117</v>
      </c>
      <c r="C6" s="8"/>
      <c r="D6" s="7" t="s">
        <v>170</v>
      </c>
      <c r="E6" s="8"/>
    </row>
    <row r="7" s="1" customFormat="1" ht="97" customHeight="1" spans="1:5">
      <c r="A7" s="6" t="s">
        <v>118</v>
      </c>
      <c r="B7" s="9" t="s">
        <v>171</v>
      </c>
      <c r="C7" s="9"/>
      <c r="D7" s="9"/>
      <c r="E7" s="9"/>
    </row>
    <row r="8" s="1" customFormat="1" ht="23" customHeight="1" spans="1:13">
      <c r="A8" s="6" t="s">
        <v>120</v>
      </c>
      <c r="B8" s="6" t="s">
        <v>121</v>
      </c>
      <c r="C8" s="6" t="s">
        <v>122</v>
      </c>
      <c r="D8" s="6" t="s">
        <v>123</v>
      </c>
      <c r="E8" s="6" t="s">
        <v>124</v>
      </c>
      <c r="M8" s="1" t="s">
        <v>172</v>
      </c>
    </row>
    <row r="9" s="1" customFormat="1" ht="21" customHeight="1" spans="1:5">
      <c r="A9" s="6"/>
      <c r="B9" s="6" t="s">
        <v>125</v>
      </c>
      <c r="C9" s="6" t="s">
        <v>126</v>
      </c>
      <c r="D9" s="10" t="s">
        <v>173</v>
      </c>
      <c r="E9" s="11" t="s">
        <v>174</v>
      </c>
    </row>
    <row r="10" s="1" customFormat="1" ht="21" customHeight="1" spans="1:5">
      <c r="A10" s="6"/>
      <c r="B10" s="6"/>
      <c r="C10" s="6"/>
      <c r="D10" s="10" t="s">
        <v>175</v>
      </c>
      <c r="E10" s="11" t="s">
        <v>176</v>
      </c>
    </row>
    <row r="11" s="1" customFormat="1" ht="21" customHeight="1" spans="1:5">
      <c r="A11" s="6"/>
      <c r="B11" s="6"/>
      <c r="C11" s="6"/>
      <c r="D11" s="10" t="s">
        <v>177</v>
      </c>
      <c r="E11" s="11" t="s">
        <v>176</v>
      </c>
    </row>
    <row r="12" s="1" customFormat="1" ht="21" customHeight="1" spans="1:5">
      <c r="A12" s="6"/>
      <c r="B12" s="6"/>
      <c r="C12" s="12" t="s">
        <v>134</v>
      </c>
      <c r="D12" s="6" t="s">
        <v>178</v>
      </c>
      <c r="E12" s="10">
        <v>1</v>
      </c>
    </row>
    <row r="13" s="1" customFormat="1" ht="21" customHeight="1" spans="1:5">
      <c r="A13" s="6"/>
      <c r="B13" s="6"/>
      <c r="C13" s="13"/>
      <c r="D13" s="6" t="s">
        <v>179</v>
      </c>
      <c r="E13" s="14" t="s">
        <v>176</v>
      </c>
    </row>
    <row r="14" s="1" customFormat="1" ht="21" customHeight="1" spans="1:5">
      <c r="A14" s="6"/>
      <c r="B14" s="6"/>
      <c r="C14" s="6" t="s">
        <v>149</v>
      </c>
      <c r="D14" s="6" t="s">
        <v>180</v>
      </c>
      <c r="E14" s="10">
        <v>1</v>
      </c>
    </row>
    <row r="15" s="1" customFormat="1" ht="21" customHeight="1" spans="1:5">
      <c r="A15" s="6"/>
      <c r="B15" s="6"/>
      <c r="C15" s="6"/>
      <c r="D15" s="6" t="s">
        <v>152</v>
      </c>
      <c r="E15" s="10">
        <v>1</v>
      </c>
    </row>
    <row r="16" s="1" customFormat="1" ht="21" customHeight="1" spans="1:5">
      <c r="A16" s="6"/>
      <c r="B16" s="6" t="s">
        <v>153</v>
      </c>
      <c r="C16" s="6" t="s">
        <v>154</v>
      </c>
      <c r="D16" s="6" t="s">
        <v>181</v>
      </c>
      <c r="E16" s="6" t="s">
        <v>182</v>
      </c>
    </row>
    <row r="17" s="1" customFormat="1" ht="21" customHeight="1" spans="1:5">
      <c r="A17" s="6"/>
      <c r="B17" s="6"/>
      <c r="C17" s="6"/>
      <c r="D17" s="6" t="s">
        <v>183</v>
      </c>
      <c r="E17" s="6" t="s">
        <v>184</v>
      </c>
    </row>
    <row r="18" s="1" customFormat="1" ht="21" customHeight="1" spans="1:5">
      <c r="A18" s="6"/>
      <c r="B18" s="6"/>
      <c r="C18" s="6"/>
      <c r="D18" s="6" t="s">
        <v>185</v>
      </c>
      <c r="E18" s="6" t="s">
        <v>186</v>
      </c>
    </row>
    <row r="19" s="1" customFormat="1" ht="21" customHeight="1" spans="1:5">
      <c r="A19" s="6"/>
      <c r="B19" s="6"/>
      <c r="C19" s="6"/>
      <c r="D19" s="6" t="s">
        <v>187</v>
      </c>
      <c r="E19" s="6" t="s">
        <v>186</v>
      </c>
    </row>
    <row r="20" s="1" customFormat="1" ht="34" customHeight="1" spans="1:5">
      <c r="A20" s="6"/>
      <c r="B20" s="6" t="s">
        <v>160</v>
      </c>
      <c r="C20" s="6" t="s">
        <v>161</v>
      </c>
      <c r="D20" s="6" t="s">
        <v>188</v>
      </c>
      <c r="E20" s="10" t="s">
        <v>189</v>
      </c>
    </row>
  </sheetData>
  <mergeCells count="14">
    <mergeCell ref="A2:E2"/>
    <mergeCell ref="A3:E3"/>
    <mergeCell ref="B4:E4"/>
    <mergeCell ref="B5:C5"/>
    <mergeCell ref="B6:C6"/>
    <mergeCell ref="D6:E6"/>
    <mergeCell ref="B7:E7"/>
    <mergeCell ref="A8:A20"/>
    <mergeCell ref="B9:B15"/>
    <mergeCell ref="B16:B19"/>
    <mergeCell ref="C9:C11"/>
    <mergeCell ref="C12:C13"/>
    <mergeCell ref="C14:C15"/>
    <mergeCell ref="C16:C19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8"/>
  <sheetViews>
    <sheetView workbookViewId="0">
      <selection activeCell="A1" sqref="A1"/>
    </sheetView>
  </sheetViews>
  <sheetFormatPr defaultColWidth="9" defaultRowHeight="13.5" outlineLevelCol="3"/>
  <cols>
    <col min="1" max="1" width="12.625" style="91" customWidth="1"/>
    <col min="2" max="2" width="41.8" style="89" customWidth="1"/>
    <col min="3" max="3" width="12.875" style="89" customWidth="1"/>
    <col min="4" max="4" width="16.6083333333333" style="92" customWidth="1"/>
    <col min="5" max="16384" width="9" style="89"/>
  </cols>
  <sheetData>
    <row r="1" ht="23" customHeight="1"/>
    <row r="2" s="89" customFormat="1" ht="32" customHeight="1" spans="1:4">
      <c r="A2" s="93" t="s">
        <v>32</v>
      </c>
      <c r="B2" s="94"/>
      <c r="C2" s="94"/>
      <c r="D2" s="94"/>
    </row>
    <row r="3" s="89" customFormat="1" ht="15" customHeight="1" spans="1:4">
      <c r="A3" s="91"/>
      <c r="D3" s="95" t="s">
        <v>33</v>
      </c>
    </row>
    <row r="4" s="90" customFormat="1" ht="28" customHeight="1" spans="1:4">
      <c r="A4" s="96" t="s">
        <v>34</v>
      </c>
      <c r="B4" s="97"/>
      <c r="C4" s="96" t="s">
        <v>35</v>
      </c>
      <c r="D4" s="97" t="s">
        <v>6</v>
      </c>
    </row>
    <row r="5" s="90" customFormat="1" ht="24" customHeight="1" spans="1:4">
      <c r="A5" s="98" t="s">
        <v>12</v>
      </c>
      <c r="B5" s="99"/>
      <c r="C5" s="100">
        <v>2200</v>
      </c>
      <c r="D5" s="101"/>
    </row>
    <row r="6" s="90" customFormat="1" ht="24" customHeight="1" spans="1:4">
      <c r="A6" s="102" t="s">
        <v>36</v>
      </c>
      <c r="B6" s="103"/>
      <c r="C6" s="100">
        <f>C7+C9+C12+C23</f>
        <v>1800</v>
      </c>
      <c r="D6" s="101"/>
    </row>
    <row r="7" s="90" customFormat="1" ht="24" customHeight="1" spans="1:4">
      <c r="A7" s="86" t="s">
        <v>37</v>
      </c>
      <c r="B7" s="99" t="s">
        <v>7</v>
      </c>
      <c r="C7" s="99">
        <v>360</v>
      </c>
      <c r="D7" s="41"/>
    </row>
    <row r="8" s="90" customFormat="1" ht="24" customHeight="1" spans="1:4">
      <c r="A8" s="86"/>
      <c r="B8" s="29" t="s">
        <v>38</v>
      </c>
      <c r="C8" s="29">
        <v>360</v>
      </c>
      <c r="D8" s="41"/>
    </row>
    <row r="9" s="90" customFormat="1" ht="20" customHeight="1" spans="1:4">
      <c r="A9" s="86" t="s">
        <v>39</v>
      </c>
      <c r="B9" s="99" t="s">
        <v>7</v>
      </c>
      <c r="C9" s="99">
        <v>360</v>
      </c>
      <c r="D9" s="104"/>
    </row>
    <row r="10" s="90" customFormat="1" ht="20" customHeight="1" spans="1:4">
      <c r="A10" s="86"/>
      <c r="B10" s="29" t="s">
        <v>40</v>
      </c>
      <c r="C10" s="29">
        <v>288</v>
      </c>
      <c r="D10" s="104"/>
    </row>
    <row r="11" s="90" customFormat="1" ht="20" customHeight="1" spans="1:4">
      <c r="A11" s="86"/>
      <c r="B11" s="29" t="s">
        <v>41</v>
      </c>
      <c r="C11" s="29">
        <v>72</v>
      </c>
      <c r="D11" s="105"/>
    </row>
    <row r="12" s="90" customFormat="1" ht="20" customHeight="1" spans="1:4">
      <c r="A12" s="106" t="s">
        <v>42</v>
      </c>
      <c r="B12" s="99" t="s">
        <v>7</v>
      </c>
      <c r="C12" s="99">
        <v>990</v>
      </c>
      <c r="D12" s="107"/>
    </row>
    <row r="13" s="90" customFormat="1" ht="34" customHeight="1" spans="1:4">
      <c r="A13" s="108"/>
      <c r="B13" s="104" t="s">
        <v>43</v>
      </c>
      <c r="C13" s="29">
        <v>13</v>
      </c>
      <c r="D13" s="109"/>
    </row>
    <row r="14" s="90" customFormat="1" ht="23" customHeight="1" spans="1:4">
      <c r="A14" s="108"/>
      <c r="B14" s="104" t="s">
        <v>44</v>
      </c>
      <c r="C14" s="29">
        <v>333</v>
      </c>
      <c r="D14" s="109"/>
    </row>
    <row r="15" s="90" customFormat="1" ht="39" customHeight="1" spans="1:4">
      <c r="A15" s="108"/>
      <c r="B15" s="104" t="s">
        <v>45</v>
      </c>
      <c r="C15" s="29">
        <v>110</v>
      </c>
      <c r="D15" s="109"/>
    </row>
    <row r="16" s="90" customFormat="1" ht="28" customHeight="1" spans="1:4">
      <c r="A16" s="108"/>
      <c r="B16" s="104" t="s">
        <v>46</v>
      </c>
      <c r="C16" s="29">
        <v>3</v>
      </c>
      <c r="D16" s="109"/>
    </row>
    <row r="17" s="90" customFormat="1" ht="24" customHeight="1" spans="1:4">
      <c r="A17" s="108"/>
      <c r="B17" s="104" t="s">
        <v>47</v>
      </c>
      <c r="C17" s="29">
        <v>50</v>
      </c>
      <c r="D17" s="109"/>
    </row>
    <row r="18" s="90" customFormat="1" ht="24" customHeight="1" spans="1:4">
      <c r="A18" s="108"/>
      <c r="B18" s="104" t="s">
        <v>48</v>
      </c>
      <c r="C18" s="29">
        <v>100</v>
      </c>
      <c r="D18" s="109"/>
    </row>
    <row r="19" s="90" customFormat="1" ht="24" customHeight="1" spans="1:4">
      <c r="A19" s="108"/>
      <c r="B19" s="104" t="s">
        <v>49</v>
      </c>
      <c r="C19" s="29">
        <v>226</v>
      </c>
      <c r="D19" s="109"/>
    </row>
    <row r="20" s="90" customFormat="1" ht="24" customHeight="1" spans="1:4">
      <c r="A20" s="108"/>
      <c r="B20" s="104" t="s">
        <v>50</v>
      </c>
      <c r="C20" s="29">
        <v>25</v>
      </c>
      <c r="D20" s="110"/>
    </row>
    <row r="21" s="90" customFormat="1" ht="24" customHeight="1" spans="1:4">
      <c r="A21" s="108"/>
      <c r="B21" s="111" t="s">
        <v>51</v>
      </c>
      <c r="C21" s="29">
        <v>70</v>
      </c>
      <c r="D21" s="112"/>
    </row>
    <row r="22" s="90" customFormat="1" ht="39.75" customHeight="1" spans="1:4">
      <c r="A22" s="113"/>
      <c r="B22" s="111" t="s">
        <v>52</v>
      </c>
      <c r="C22" s="29">
        <v>60</v>
      </c>
      <c r="D22" s="112"/>
    </row>
    <row r="23" s="90" customFormat="1" ht="24" customHeight="1" spans="1:4">
      <c r="A23" s="86" t="s">
        <v>53</v>
      </c>
      <c r="B23" s="98" t="s">
        <v>7</v>
      </c>
      <c r="C23" s="99">
        <v>90</v>
      </c>
      <c r="D23" s="104"/>
    </row>
    <row r="24" s="90" customFormat="1" ht="24" customHeight="1" spans="1:4">
      <c r="A24" s="86"/>
      <c r="B24" s="114" t="s">
        <v>54</v>
      </c>
      <c r="C24" s="39">
        <v>5</v>
      </c>
      <c r="D24" s="110"/>
    </row>
    <row r="25" s="90" customFormat="1" ht="24" customHeight="1" spans="1:4">
      <c r="A25" s="86"/>
      <c r="B25" s="114" t="s">
        <v>55</v>
      </c>
      <c r="C25" s="39">
        <v>50</v>
      </c>
      <c r="D25" s="110"/>
    </row>
    <row r="26" s="90" customFormat="1" ht="24" customHeight="1" spans="1:4">
      <c r="A26" s="86"/>
      <c r="B26" s="104" t="s">
        <v>56</v>
      </c>
      <c r="C26" s="39">
        <v>10</v>
      </c>
      <c r="D26" s="110"/>
    </row>
    <row r="27" s="90" customFormat="1" ht="24" customHeight="1" spans="1:4">
      <c r="A27" s="86"/>
      <c r="B27" s="114" t="s">
        <v>57</v>
      </c>
      <c r="C27" s="39">
        <v>25</v>
      </c>
      <c r="D27" s="110"/>
    </row>
    <row r="28" s="89" customFormat="1" ht="33" customHeight="1" spans="1:4">
      <c r="A28" s="98" t="s">
        <v>58</v>
      </c>
      <c r="B28" s="99"/>
      <c r="C28" s="99">
        <v>400</v>
      </c>
      <c r="D28" s="115" t="s">
        <v>59</v>
      </c>
    </row>
  </sheetData>
  <mergeCells count="9">
    <mergeCell ref="A2:D2"/>
    <mergeCell ref="A4:B4"/>
    <mergeCell ref="A5:B5"/>
    <mergeCell ref="A6:B6"/>
    <mergeCell ref="A28:B28"/>
    <mergeCell ref="A7:A8"/>
    <mergeCell ref="A9:A11"/>
    <mergeCell ref="A12:A22"/>
    <mergeCell ref="A23:A27"/>
  </mergeCells>
  <printOptions horizontalCentered="1" verticalCentered="1"/>
  <pageMargins left="0.393055555555556" right="0.156944444444444" top="0.236111111111111" bottom="0.432638888888889" header="0.10625" footer="0.511805555555556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workbookViewId="0">
      <selection activeCell="C5" sqref="C5"/>
    </sheetView>
  </sheetViews>
  <sheetFormatPr defaultColWidth="9" defaultRowHeight="13.5" outlineLevelRow="4" outlineLevelCol="3"/>
  <cols>
    <col min="1" max="1" width="16.625" style="17" customWidth="1"/>
    <col min="2" max="2" width="17.25" style="17" customWidth="1"/>
    <col min="3" max="3" width="25" style="17" customWidth="1"/>
    <col min="4" max="4" width="17" style="17" customWidth="1"/>
    <col min="5" max="5" width="30.875" style="17" customWidth="1"/>
    <col min="6" max="16384" width="9" style="17"/>
  </cols>
  <sheetData>
    <row r="1" s="17" customFormat="1" ht="21.75" customHeight="1" spans="1:1">
      <c r="A1" s="20"/>
    </row>
    <row r="2" s="17" customFormat="1" ht="31" customHeight="1" spans="1:4">
      <c r="A2" s="63" t="s">
        <v>60</v>
      </c>
      <c r="B2" s="63"/>
      <c r="C2" s="63"/>
      <c r="D2" s="63"/>
    </row>
    <row r="3" s="17" customFormat="1" ht="21" customHeight="1" spans="4:4">
      <c r="D3" s="88" t="s">
        <v>1</v>
      </c>
    </row>
    <row r="4" s="18" customFormat="1" ht="34" customHeight="1" spans="1:4">
      <c r="A4" s="24" t="s">
        <v>2</v>
      </c>
      <c r="B4" s="24" t="s">
        <v>61</v>
      </c>
      <c r="C4" s="24" t="s">
        <v>62</v>
      </c>
      <c r="D4" s="24" t="s">
        <v>63</v>
      </c>
    </row>
    <row r="5" s="87" customFormat="1" ht="42" customHeight="1" spans="1:4">
      <c r="A5" s="29" t="s">
        <v>64</v>
      </c>
      <c r="B5" s="29" t="s">
        <v>19</v>
      </c>
      <c r="C5" s="86" t="s">
        <v>38</v>
      </c>
      <c r="D5" s="29">
        <v>360</v>
      </c>
    </row>
  </sheetData>
  <mergeCells count="1">
    <mergeCell ref="A2:D2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workbookViewId="0">
      <selection activeCell="B11" sqref="B11"/>
    </sheetView>
  </sheetViews>
  <sheetFormatPr defaultColWidth="9" defaultRowHeight="13.5" outlineLevelRow="6" outlineLevelCol="3"/>
  <cols>
    <col min="1" max="1" width="19.25" style="33" customWidth="1"/>
    <col min="2" max="2" width="21" style="33" customWidth="1"/>
    <col min="3" max="3" width="25.875" style="33" customWidth="1"/>
    <col min="4" max="4" width="12.75" style="33" customWidth="1"/>
    <col min="5" max="16384" width="9" style="33"/>
  </cols>
  <sheetData>
    <row r="1" s="33" customFormat="1" ht="24.75" customHeight="1"/>
    <row r="2" s="32" customFormat="1" ht="31" customHeight="1" spans="1:4">
      <c r="A2" s="81" t="s">
        <v>65</v>
      </c>
      <c r="B2" s="81"/>
      <c r="C2" s="81"/>
      <c r="D2" s="81"/>
    </row>
    <row r="3" s="32" customFormat="1" ht="25" customHeight="1" spans="1:4">
      <c r="A3" s="34"/>
      <c r="B3" s="34"/>
      <c r="C3" s="34"/>
      <c r="D3" s="82" t="s">
        <v>1</v>
      </c>
    </row>
    <row r="4" s="32" customFormat="1" ht="30" customHeight="1" spans="1:4">
      <c r="A4" s="25" t="s">
        <v>2</v>
      </c>
      <c r="B4" s="25" t="s">
        <v>61</v>
      </c>
      <c r="C4" s="25" t="s">
        <v>62</v>
      </c>
      <c r="D4" s="25" t="s">
        <v>63</v>
      </c>
    </row>
    <row r="5" s="32" customFormat="1" ht="28" customHeight="1" spans="1:4">
      <c r="A5" s="83" t="s">
        <v>12</v>
      </c>
      <c r="B5" s="84"/>
      <c r="C5" s="85"/>
      <c r="D5" s="25">
        <v>360</v>
      </c>
    </row>
    <row r="6" s="32" customFormat="1" ht="37" customHeight="1" spans="1:4">
      <c r="A6" s="86" t="s">
        <v>66</v>
      </c>
      <c r="B6" s="86" t="s">
        <v>67</v>
      </c>
      <c r="C6" s="86" t="s">
        <v>68</v>
      </c>
      <c r="D6" s="86">
        <v>288</v>
      </c>
    </row>
    <row r="7" s="80" customFormat="1" ht="38" customHeight="1" spans="1:4">
      <c r="A7" s="86" t="s">
        <v>64</v>
      </c>
      <c r="B7" s="86" t="s">
        <v>17</v>
      </c>
      <c r="C7" s="86" t="s">
        <v>69</v>
      </c>
      <c r="D7" s="86">
        <v>72</v>
      </c>
    </row>
  </sheetData>
  <mergeCells count="2">
    <mergeCell ref="A2:D2"/>
    <mergeCell ref="A5:C5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topLeftCell="A6" workbookViewId="0">
      <selection activeCell="C30" sqref="C30"/>
    </sheetView>
  </sheetViews>
  <sheetFormatPr defaultColWidth="9" defaultRowHeight="13.5" outlineLevelCol="3"/>
  <cols>
    <col min="1" max="1" width="11.875" style="17" customWidth="1"/>
    <col min="2" max="2" width="22.25" style="34" customWidth="1"/>
    <col min="3" max="3" width="39.5416666666667" style="34" customWidth="1"/>
    <col min="4" max="4" width="12.5" style="34" customWidth="1"/>
    <col min="5" max="6" width="9" style="17"/>
    <col min="7" max="8" width="12.625" style="17"/>
    <col min="9" max="16384" width="9" style="17"/>
  </cols>
  <sheetData>
    <row r="1" s="17" customFormat="1" ht="21" customHeight="1" spans="1:4">
      <c r="A1" s="20"/>
      <c r="B1" s="34"/>
      <c r="C1" s="34"/>
      <c r="D1" s="34"/>
    </row>
    <row r="2" s="17" customFormat="1" ht="28" customHeight="1" spans="1:4">
      <c r="A2" s="63" t="s">
        <v>70</v>
      </c>
      <c r="B2" s="64"/>
      <c r="C2" s="64"/>
      <c r="D2" s="64"/>
    </row>
    <row r="3" s="17" customFormat="1" ht="21.75" customHeight="1" spans="2:4">
      <c r="B3" s="34"/>
      <c r="C3" s="34"/>
      <c r="D3" s="35" t="s">
        <v>1</v>
      </c>
    </row>
    <row r="4" s="18" customFormat="1" ht="30" customHeight="1" spans="1:4">
      <c r="A4" s="24" t="s">
        <v>71</v>
      </c>
      <c r="B4" s="25" t="s">
        <v>61</v>
      </c>
      <c r="C4" s="25" t="s">
        <v>62</v>
      </c>
      <c r="D4" s="65" t="s">
        <v>63</v>
      </c>
    </row>
    <row r="5" s="18" customFormat="1" ht="23.25" customHeight="1" spans="1:4">
      <c r="A5" s="24" t="s">
        <v>12</v>
      </c>
      <c r="B5" s="24"/>
      <c r="C5" s="24"/>
      <c r="D5" s="24">
        <f>D13+D16+D19+D22+D25+D28+D31+D34</f>
        <v>990</v>
      </c>
    </row>
    <row r="6" s="17" customFormat="1" ht="18" customHeight="1" spans="1:4">
      <c r="A6" s="66" t="s">
        <v>64</v>
      </c>
      <c r="B6" s="66" t="s">
        <v>13</v>
      </c>
      <c r="C6" s="67" t="s">
        <v>43</v>
      </c>
      <c r="D6" s="68">
        <v>13</v>
      </c>
    </row>
    <row r="7" s="17" customFormat="1" ht="29" customHeight="1" spans="1:4">
      <c r="A7" s="69"/>
      <c r="B7" s="69"/>
      <c r="C7" s="67" t="s">
        <v>45</v>
      </c>
      <c r="D7" s="68">
        <v>110</v>
      </c>
    </row>
    <row r="8" s="17" customFormat="1" ht="18" customHeight="1" spans="1:4">
      <c r="A8" s="69"/>
      <c r="B8" s="69"/>
      <c r="C8" s="67" t="s">
        <v>46</v>
      </c>
      <c r="D8" s="70">
        <v>3</v>
      </c>
    </row>
    <row r="9" s="17" customFormat="1" ht="18" customHeight="1" spans="1:4">
      <c r="A9" s="69"/>
      <c r="B9" s="69"/>
      <c r="C9" s="67" t="s">
        <v>47</v>
      </c>
      <c r="D9" s="70">
        <v>50</v>
      </c>
    </row>
    <row r="10" s="17" customFormat="1" ht="18" customHeight="1" spans="1:4">
      <c r="A10" s="69"/>
      <c r="B10" s="69"/>
      <c r="C10" s="67" t="s">
        <v>50</v>
      </c>
      <c r="D10" s="70">
        <v>25</v>
      </c>
    </row>
    <row r="11" s="17" customFormat="1" ht="18" customHeight="1" spans="1:4">
      <c r="A11" s="69"/>
      <c r="B11" s="71" t="s">
        <v>14</v>
      </c>
      <c r="C11" s="67" t="s">
        <v>72</v>
      </c>
      <c r="D11" s="68">
        <v>70</v>
      </c>
    </row>
    <row r="12" s="17" customFormat="1" ht="18" customHeight="1" spans="1:4">
      <c r="A12" s="69"/>
      <c r="B12" s="71" t="s">
        <v>15</v>
      </c>
      <c r="C12" s="67" t="s">
        <v>73</v>
      </c>
      <c r="D12" s="68">
        <v>60</v>
      </c>
    </row>
    <row r="13" s="62" customFormat="1" ht="18" customHeight="1" spans="1:4">
      <c r="A13" s="72" t="s">
        <v>20</v>
      </c>
      <c r="B13" s="72"/>
      <c r="C13" s="72"/>
      <c r="D13" s="73">
        <f>SUM(D6:D12)</f>
        <v>331</v>
      </c>
    </row>
    <row r="14" s="17" customFormat="1" ht="18" customHeight="1" spans="1:4">
      <c r="A14" s="74" t="s">
        <v>21</v>
      </c>
      <c r="B14" s="74" t="s">
        <v>74</v>
      </c>
      <c r="C14" s="67" t="s">
        <v>49</v>
      </c>
      <c r="D14" s="70">
        <v>34</v>
      </c>
    </row>
    <row r="15" s="17" customFormat="1" ht="18" customHeight="1" spans="1:4">
      <c r="A15" s="75"/>
      <c r="B15" s="76"/>
      <c r="C15" s="67" t="s">
        <v>44</v>
      </c>
      <c r="D15" s="70">
        <v>61.0124</v>
      </c>
    </row>
    <row r="16" s="62" customFormat="1" ht="18" customHeight="1" spans="1:4">
      <c r="A16" s="72" t="s">
        <v>75</v>
      </c>
      <c r="B16" s="72"/>
      <c r="C16" s="72"/>
      <c r="D16" s="72">
        <f>SUM(D14:D15)</f>
        <v>95.0124</v>
      </c>
    </row>
    <row r="17" s="17" customFormat="1" ht="18" customHeight="1" spans="1:4">
      <c r="A17" s="74" t="s">
        <v>22</v>
      </c>
      <c r="B17" s="66" t="s">
        <v>76</v>
      </c>
      <c r="C17" s="67" t="s">
        <v>49</v>
      </c>
      <c r="D17" s="70">
        <v>46</v>
      </c>
    </row>
    <row r="18" s="17" customFormat="1" ht="18" customHeight="1" spans="1:4">
      <c r="A18" s="75"/>
      <c r="B18" s="77"/>
      <c r="C18" s="67" t="s">
        <v>44</v>
      </c>
      <c r="D18" s="70">
        <v>81.1404</v>
      </c>
    </row>
    <row r="19" s="62" customFormat="1" ht="18" customHeight="1" spans="1:4">
      <c r="A19" s="72" t="s">
        <v>77</v>
      </c>
      <c r="B19" s="72"/>
      <c r="C19" s="72"/>
      <c r="D19" s="73">
        <f>SUM(D17:D18)</f>
        <v>127.1404</v>
      </c>
    </row>
    <row r="20" s="17" customFormat="1" ht="18" customHeight="1" spans="1:4">
      <c r="A20" s="74" t="s">
        <v>23</v>
      </c>
      <c r="B20" s="66" t="s">
        <v>78</v>
      </c>
      <c r="C20" s="67" t="s">
        <v>49</v>
      </c>
      <c r="D20" s="70">
        <v>15</v>
      </c>
    </row>
    <row r="21" s="17" customFormat="1" ht="18" customHeight="1" spans="1:4">
      <c r="A21" s="75"/>
      <c r="B21" s="77"/>
      <c r="C21" s="67" t="s">
        <v>44</v>
      </c>
      <c r="D21" s="70">
        <v>80.9568</v>
      </c>
    </row>
    <row r="22" s="62" customFormat="1" ht="18" customHeight="1" spans="1:4">
      <c r="A22" s="72" t="s">
        <v>79</v>
      </c>
      <c r="B22" s="72"/>
      <c r="C22" s="72"/>
      <c r="D22" s="73">
        <f>SUM(D20:D21)</f>
        <v>95.9568</v>
      </c>
    </row>
    <row r="23" s="17" customFormat="1" ht="18" customHeight="1" spans="1:4">
      <c r="A23" s="74" t="s">
        <v>24</v>
      </c>
      <c r="B23" s="66" t="s">
        <v>80</v>
      </c>
      <c r="C23" s="67" t="s">
        <v>49</v>
      </c>
      <c r="D23" s="70">
        <v>12</v>
      </c>
    </row>
    <row r="24" s="17" customFormat="1" ht="18" customHeight="1" spans="1:4">
      <c r="A24" s="75"/>
      <c r="B24" s="77"/>
      <c r="C24" s="67" t="s">
        <v>44</v>
      </c>
      <c r="D24" s="70">
        <v>55.8944</v>
      </c>
    </row>
    <row r="25" s="62" customFormat="1" ht="18" customHeight="1" spans="1:4">
      <c r="A25" s="72" t="s">
        <v>81</v>
      </c>
      <c r="B25" s="72"/>
      <c r="C25" s="72"/>
      <c r="D25" s="73">
        <f>SUM(D23:D24)</f>
        <v>67.8944</v>
      </c>
    </row>
    <row r="26" s="17" customFormat="1" ht="18" customHeight="1" spans="1:4">
      <c r="A26" s="74" t="s">
        <v>25</v>
      </c>
      <c r="B26" s="78" t="s">
        <v>82</v>
      </c>
      <c r="C26" s="67" t="s">
        <v>49</v>
      </c>
      <c r="D26" s="68">
        <v>64</v>
      </c>
    </row>
    <row r="27" s="17" customFormat="1" ht="18" customHeight="1" spans="1:4">
      <c r="A27" s="75"/>
      <c r="B27" s="79"/>
      <c r="C27" s="67" t="s">
        <v>83</v>
      </c>
      <c r="D27" s="68">
        <v>50</v>
      </c>
    </row>
    <row r="28" s="62" customFormat="1" ht="18" customHeight="1" spans="1:4">
      <c r="A28" s="72" t="s">
        <v>84</v>
      </c>
      <c r="B28" s="72"/>
      <c r="C28" s="72"/>
      <c r="D28" s="73">
        <f>SUM(D26:D27)</f>
        <v>114</v>
      </c>
    </row>
    <row r="29" s="17" customFormat="1" ht="18" customHeight="1" spans="1:4">
      <c r="A29" s="74" t="s">
        <v>26</v>
      </c>
      <c r="B29" s="12" t="s">
        <v>85</v>
      </c>
      <c r="C29" s="67" t="s">
        <v>49</v>
      </c>
      <c r="D29" s="68">
        <v>34</v>
      </c>
    </row>
    <row r="30" s="33" customFormat="1" ht="18" customHeight="1" spans="1:4">
      <c r="A30" s="75"/>
      <c r="B30" s="13"/>
      <c r="C30" s="67" t="s">
        <v>83</v>
      </c>
      <c r="D30" s="68">
        <v>50</v>
      </c>
    </row>
    <row r="31" s="62" customFormat="1" ht="18" customHeight="1" spans="1:4">
      <c r="A31" s="72" t="s">
        <v>86</v>
      </c>
      <c r="B31" s="72"/>
      <c r="C31" s="72"/>
      <c r="D31" s="73">
        <f>SUM(D29:D30)</f>
        <v>84</v>
      </c>
    </row>
    <row r="32" s="17" customFormat="1" ht="18" customHeight="1" spans="1:4">
      <c r="A32" s="74" t="s">
        <v>27</v>
      </c>
      <c r="B32" s="66" t="s">
        <v>87</v>
      </c>
      <c r="C32" s="67" t="s">
        <v>49</v>
      </c>
      <c r="D32" s="70">
        <v>21</v>
      </c>
    </row>
    <row r="33" s="17" customFormat="1" ht="18" customHeight="1" spans="1:4">
      <c r="A33" s="75"/>
      <c r="B33" s="69"/>
      <c r="C33" s="67" t="s">
        <v>44</v>
      </c>
      <c r="D33" s="70">
        <v>53.996</v>
      </c>
    </row>
    <row r="34" s="62" customFormat="1" ht="18" customHeight="1" spans="1:4">
      <c r="A34" s="72" t="s">
        <v>88</v>
      </c>
      <c r="B34" s="72"/>
      <c r="C34" s="72"/>
      <c r="D34" s="73">
        <f>SUM(D32:D33)</f>
        <v>74.996</v>
      </c>
    </row>
  </sheetData>
  <autoFilter ref="A4:D34">
    <extLst/>
  </autoFilter>
  <mergeCells count="26">
    <mergeCell ref="A2:D2"/>
    <mergeCell ref="A5:C5"/>
    <mergeCell ref="A13:C13"/>
    <mergeCell ref="A16:C16"/>
    <mergeCell ref="A19:C19"/>
    <mergeCell ref="A22:C22"/>
    <mergeCell ref="A25:C25"/>
    <mergeCell ref="A28:C28"/>
    <mergeCell ref="A31:C31"/>
    <mergeCell ref="A34:C34"/>
    <mergeCell ref="A6:A12"/>
    <mergeCell ref="A14:A15"/>
    <mergeCell ref="A17:A18"/>
    <mergeCell ref="A20:A21"/>
    <mergeCell ref="A23:A24"/>
    <mergeCell ref="A26:A27"/>
    <mergeCell ref="A29:A30"/>
    <mergeCell ref="A32:A33"/>
    <mergeCell ref="B6:B10"/>
    <mergeCell ref="B14:B15"/>
    <mergeCell ref="B17:B18"/>
    <mergeCell ref="B20:B21"/>
    <mergeCell ref="B23:B24"/>
    <mergeCell ref="B26:B27"/>
    <mergeCell ref="B29:B30"/>
    <mergeCell ref="B32:B33"/>
  </mergeCells>
  <pageMargins left="0.550694444444444" right="0.75" top="0.314583333333333" bottom="0.472222222222222" header="0.156944444444444" footer="0.236111111111111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A1" sqref="A1"/>
    </sheetView>
  </sheetViews>
  <sheetFormatPr defaultColWidth="9" defaultRowHeight="14.25"/>
  <cols>
    <col min="1" max="1" width="13.625" style="1" customWidth="1"/>
    <col min="2" max="2" width="10.75" style="1" customWidth="1"/>
    <col min="3" max="3" width="14.375" style="1" customWidth="1"/>
    <col min="4" max="4" width="15.125" style="1" customWidth="1"/>
    <col min="5" max="5" width="11.25" style="1" customWidth="1"/>
    <col min="6" max="6" width="15.25" style="1" customWidth="1"/>
    <col min="7" max="7" width="15" style="1" customWidth="1"/>
    <col min="8" max="8" width="14.25" style="1" customWidth="1"/>
    <col min="9" max="9" width="13" style="1" customWidth="1"/>
    <col min="10" max="10" width="17.25" style="1" customWidth="1"/>
    <col min="11" max="16384" width="9" style="1"/>
  </cols>
  <sheetData>
    <row r="1" s="50" customFormat="1" ht="18.75" spans="1:1">
      <c r="A1" s="1"/>
    </row>
    <row r="2" s="1" customFormat="1" ht="34" customHeight="1" spans="1:10">
      <c r="A2" s="56" t="s">
        <v>89</v>
      </c>
      <c r="B2" s="56"/>
      <c r="C2" s="56"/>
      <c r="D2" s="56"/>
      <c r="E2" s="56"/>
      <c r="F2" s="56"/>
      <c r="G2" s="56"/>
      <c r="H2" s="56"/>
      <c r="I2" s="56"/>
      <c r="J2" s="56"/>
    </row>
    <row r="3" s="51" customFormat="1" ht="30" customHeight="1" spans="1:10">
      <c r="A3" s="57" t="s">
        <v>90</v>
      </c>
      <c r="B3" s="57" t="s">
        <v>91</v>
      </c>
      <c r="C3" s="57"/>
      <c r="D3" s="57"/>
      <c r="E3" s="57" t="s">
        <v>92</v>
      </c>
      <c r="F3" s="57"/>
      <c r="G3" s="57"/>
      <c r="H3" s="25" t="s">
        <v>93</v>
      </c>
      <c r="I3" s="25" t="s">
        <v>94</v>
      </c>
      <c r="J3" s="57" t="s">
        <v>95</v>
      </c>
    </row>
    <row r="4" s="52" customFormat="1" ht="48" customHeight="1" spans="1:10">
      <c r="A4" s="57"/>
      <c r="B4" s="25" t="s">
        <v>96</v>
      </c>
      <c r="C4" s="25" t="s">
        <v>97</v>
      </c>
      <c r="D4" s="25" t="s">
        <v>98</v>
      </c>
      <c r="E4" s="25" t="s">
        <v>99</v>
      </c>
      <c r="F4" s="25" t="s">
        <v>97</v>
      </c>
      <c r="G4" s="25" t="s">
        <v>98</v>
      </c>
      <c r="H4" s="25"/>
      <c r="I4" s="25"/>
      <c r="J4" s="59"/>
    </row>
    <row r="5" s="53" customFormat="1" ht="30" customHeight="1" spans="1:11">
      <c r="A5" s="57" t="s">
        <v>100</v>
      </c>
      <c r="B5" s="44">
        <f t="shared" ref="B5:E5" si="0">SUM(B6:B10)</f>
        <v>44445</v>
      </c>
      <c r="C5" s="44">
        <v>30</v>
      </c>
      <c r="D5" s="44">
        <f t="shared" si="0"/>
        <v>480</v>
      </c>
      <c r="E5" s="44">
        <f t="shared" si="0"/>
        <v>12500</v>
      </c>
      <c r="F5" s="44">
        <v>50</v>
      </c>
      <c r="G5" s="44">
        <f>SUM(G6:G10)</f>
        <v>225</v>
      </c>
      <c r="H5" s="44">
        <v>372</v>
      </c>
      <c r="I5" s="44">
        <v>333</v>
      </c>
      <c r="J5" s="44">
        <v>705</v>
      </c>
      <c r="K5" s="60"/>
    </row>
    <row r="6" s="54" customFormat="1" ht="30" customHeight="1" spans="1:10">
      <c r="A6" s="39" t="s">
        <v>21</v>
      </c>
      <c r="B6" s="29">
        <v>7988</v>
      </c>
      <c r="C6" s="39">
        <v>30</v>
      </c>
      <c r="D6" s="44">
        <f t="shared" ref="D6:D9" si="1">B6*C6*12*0.3/10000</f>
        <v>86.2704</v>
      </c>
      <c r="E6" s="44">
        <v>2319</v>
      </c>
      <c r="F6" s="39">
        <v>50</v>
      </c>
      <c r="G6" s="44">
        <f t="shared" ref="G6:G10" si="2">E6*F6*12*0.3/10000</f>
        <v>41.742</v>
      </c>
      <c r="H6" s="44">
        <v>67</v>
      </c>
      <c r="I6" s="44">
        <v>61.0124</v>
      </c>
      <c r="J6" s="39">
        <f t="shared" ref="J6:J10" si="3">SUM(H6,I6)</f>
        <v>128.0124</v>
      </c>
    </row>
    <row r="7" s="54" customFormat="1" ht="30" customHeight="1" spans="1:10">
      <c r="A7" s="39" t="s">
        <v>22</v>
      </c>
      <c r="B7" s="39">
        <v>12013</v>
      </c>
      <c r="C7" s="39">
        <v>30</v>
      </c>
      <c r="D7" s="44">
        <f t="shared" si="1"/>
        <v>129.7404</v>
      </c>
      <c r="E7" s="44">
        <v>2300</v>
      </c>
      <c r="F7" s="39">
        <v>50</v>
      </c>
      <c r="G7" s="44">
        <f t="shared" si="2"/>
        <v>41.4</v>
      </c>
      <c r="H7" s="44">
        <v>90</v>
      </c>
      <c r="I7" s="44">
        <v>81.1404</v>
      </c>
      <c r="J7" s="39">
        <f t="shared" si="3"/>
        <v>171.1404</v>
      </c>
    </row>
    <row r="8" s="54" customFormat="1" ht="30" customHeight="1" spans="1:11">
      <c r="A8" s="39" t="s">
        <v>24</v>
      </c>
      <c r="B8" s="39">
        <v>6843</v>
      </c>
      <c r="C8" s="39">
        <v>30</v>
      </c>
      <c r="D8" s="44">
        <f t="shared" si="1"/>
        <v>73.9044</v>
      </c>
      <c r="E8" s="44">
        <v>2500</v>
      </c>
      <c r="F8" s="39">
        <v>50</v>
      </c>
      <c r="G8" s="44">
        <f t="shared" si="2"/>
        <v>45</v>
      </c>
      <c r="H8" s="44">
        <v>63.01</v>
      </c>
      <c r="I8" s="44">
        <v>55.8944</v>
      </c>
      <c r="J8" s="39">
        <f t="shared" si="3"/>
        <v>118.9044</v>
      </c>
      <c r="K8" s="55"/>
    </row>
    <row r="9" s="54" customFormat="1" ht="30" customHeight="1" spans="1:11">
      <c r="A9" s="39" t="s">
        <v>27</v>
      </c>
      <c r="B9" s="39">
        <v>6615</v>
      </c>
      <c r="C9" s="39">
        <v>30</v>
      </c>
      <c r="D9" s="44">
        <f t="shared" si="1"/>
        <v>71.442</v>
      </c>
      <c r="E9" s="44">
        <v>2403</v>
      </c>
      <c r="F9" s="39">
        <v>50</v>
      </c>
      <c r="G9" s="44">
        <f t="shared" si="2"/>
        <v>43.254</v>
      </c>
      <c r="H9" s="44">
        <v>60.7</v>
      </c>
      <c r="I9" s="44">
        <v>53.996</v>
      </c>
      <c r="J9" s="39">
        <f t="shared" si="3"/>
        <v>114.696</v>
      </c>
      <c r="K9" s="55"/>
    </row>
    <row r="10" s="55" customFormat="1" ht="30" customHeight="1" spans="1:10">
      <c r="A10" s="39" t="s">
        <v>23</v>
      </c>
      <c r="B10" s="39">
        <v>10986</v>
      </c>
      <c r="C10" s="39">
        <v>30</v>
      </c>
      <c r="D10" s="44">
        <v>118.6428</v>
      </c>
      <c r="E10" s="44">
        <v>2978</v>
      </c>
      <c r="F10" s="39">
        <v>50</v>
      </c>
      <c r="G10" s="44">
        <f t="shared" si="2"/>
        <v>53.604</v>
      </c>
      <c r="H10" s="44">
        <v>91.29</v>
      </c>
      <c r="I10" s="44">
        <v>80.9568</v>
      </c>
      <c r="J10" s="39">
        <f t="shared" si="3"/>
        <v>172.2468</v>
      </c>
    </row>
    <row r="11" s="53" customFormat="1" ht="23" customHeight="1" spans="1:11">
      <c r="A11" s="58" t="s">
        <v>101</v>
      </c>
      <c r="B11" s="58"/>
      <c r="C11" s="58"/>
      <c r="D11" s="58"/>
      <c r="E11" s="58"/>
      <c r="F11" s="58"/>
      <c r="G11" s="58"/>
      <c r="H11" s="58"/>
      <c r="I11" s="58"/>
      <c r="J11" s="61"/>
      <c r="K11" s="60"/>
    </row>
  </sheetData>
  <mergeCells count="8">
    <mergeCell ref="A2:J2"/>
    <mergeCell ref="B3:D3"/>
    <mergeCell ref="E3:G3"/>
    <mergeCell ref="A11:J11"/>
    <mergeCell ref="A3:A4"/>
    <mergeCell ref="H3:H4"/>
    <mergeCell ref="I3:I4"/>
    <mergeCell ref="J3:J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topLeftCell="A4" workbookViewId="0">
      <selection activeCell="C15" sqref="C15"/>
    </sheetView>
  </sheetViews>
  <sheetFormatPr defaultColWidth="9" defaultRowHeight="13.5" outlineLevelCol="3"/>
  <cols>
    <col min="1" max="1" width="11.125" style="32" customWidth="1"/>
    <col min="2" max="2" width="19.625" style="33" customWidth="1"/>
    <col min="3" max="3" width="30" style="32" customWidth="1"/>
    <col min="4" max="4" width="11.625" style="33" customWidth="1"/>
    <col min="5" max="16384" width="9" style="33"/>
  </cols>
  <sheetData>
    <row r="1" ht="18" customHeight="1"/>
    <row r="2" s="17" customFormat="1" ht="34" customHeight="1" spans="1:4">
      <c r="A2" s="21" t="s">
        <v>102</v>
      </c>
      <c r="B2" s="21"/>
      <c r="C2" s="21"/>
      <c r="D2" s="21"/>
    </row>
    <row r="3" s="17" customFormat="1" ht="20.25" customHeight="1" spans="1:4">
      <c r="A3" s="34"/>
      <c r="B3" s="34"/>
      <c r="C3" s="34"/>
      <c r="D3" s="35" t="s">
        <v>1</v>
      </c>
    </row>
    <row r="4" s="18" customFormat="1" ht="27.75" customHeight="1" spans="1:4">
      <c r="A4" s="25" t="s">
        <v>2</v>
      </c>
      <c r="B4" s="25" t="s">
        <v>61</v>
      </c>
      <c r="C4" s="25" t="s">
        <v>62</v>
      </c>
      <c r="D4" s="25" t="s">
        <v>63</v>
      </c>
    </row>
    <row r="5" s="18" customFormat="1" ht="33" customHeight="1" spans="1:4">
      <c r="A5" s="24" t="s">
        <v>12</v>
      </c>
      <c r="B5" s="24"/>
      <c r="C5" s="24"/>
      <c r="D5" s="25">
        <f>D10+D18</f>
        <v>90</v>
      </c>
    </row>
    <row r="6" s="18" customFormat="1" ht="34" customHeight="1" spans="1:4">
      <c r="A6" s="36" t="s">
        <v>64</v>
      </c>
      <c r="B6" s="37" t="s">
        <v>13</v>
      </c>
      <c r="C6" s="38" t="s">
        <v>103</v>
      </c>
      <c r="D6" s="39">
        <v>5</v>
      </c>
    </row>
    <row r="7" s="18" customFormat="1" ht="34" customHeight="1" spans="1:4">
      <c r="A7" s="40"/>
      <c r="B7" s="37"/>
      <c r="C7" s="38" t="s">
        <v>55</v>
      </c>
      <c r="D7" s="39">
        <v>27</v>
      </c>
    </row>
    <row r="8" s="18" customFormat="1" ht="34" customHeight="1" spans="1:4">
      <c r="A8" s="40"/>
      <c r="B8" s="37"/>
      <c r="C8" s="41" t="s">
        <v>56</v>
      </c>
      <c r="D8" s="39">
        <v>10</v>
      </c>
    </row>
    <row r="9" s="19" customFormat="1" ht="34" customHeight="1" spans="1:4">
      <c r="A9" s="42"/>
      <c r="B9" s="37" t="s">
        <v>16</v>
      </c>
      <c r="C9" s="43" t="s">
        <v>104</v>
      </c>
      <c r="D9" s="44">
        <v>25</v>
      </c>
    </row>
    <row r="10" s="31" customFormat="1" ht="34" customHeight="1" spans="1:4">
      <c r="A10" s="45" t="s">
        <v>20</v>
      </c>
      <c r="B10" s="46"/>
      <c r="C10" s="47"/>
      <c r="D10" s="44">
        <f>SUM(D6:D9)</f>
        <v>67</v>
      </c>
    </row>
    <row r="11" ht="34" customHeight="1" spans="1:4">
      <c r="A11" s="48" t="s">
        <v>21</v>
      </c>
      <c r="B11" s="30" t="s">
        <v>74</v>
      </c>
      <c r="C11" s="38" t="s">
        <v>55</v>
      </c>
      <c r="D11" s="30">
        <v>2</v>
      </c>
    </row>
    <row r="12" ht="34" customHeight="1" spans="1:4">
      <c r="A12" s="48" t="s">
        <v>22</v>
      </c>
      <c r="B12" s="30" t="s">
        <v>76</v>
      </c>
      <c r="C12" s="38" t="s">
        <v>55</v>
      </c>
      <c r="D12" s="30">
        <v>2</v>
      </c>
    </row>
    <row r="13" ht="34" customHeight="1" spans="1:4">
      <c r="A13" s="48" t="s">
        <v>23</v>
      </c>
      <c r="B13" s="30" t="s">
        <v>78</v>
      </c>
      <c r="C13" s="38" t="s">
        <v>55</v>
      </c>
      <c r="D13" s="30">
        <v>3</v>
      </c>
    </row>
    <row r="14" ht="34" customHeight="1" spans="1:4">
      <c r="A14" s="48" t="s">
        <v>24</v>
      </c>
      <c r="B14" s="30" t="s">
        <v>80</v>
      </c>
      <c r="C14" s="38" t="s">
        <v>55</v>
      </c>
      <c r="D14" s="30">
        <v>2</v>
      </c>
    </row>
    <row r="15" ht="34" customHeight="1" spans="1:4">
      <c r="A15" s="48" t="s">
        <v>26</v>
      </c>
      <c r="B15" s="30" t="s">
        <v>85</v>
      </c>
      <c r="C15" s="38" t="s">
        <v>55</v>
      </c>
      <c r="D15" s="30">
        <v>7</v>
      </c>
    </row>
    <row r="16" ht="34" customHeight="1" spans="1:4">
      <c r="A16" s="48" t="s">
        <v>25</v>
      </c>
      <c r="B16" s="30" t="s">
        <v>82</v>
      </c>
      <c r="C16" s="38" t="s">
        <v>55</v>
      </c>
      <c r="D16" s="30">
        <v>6</v>
      </c>
    </row>
    <row r="17" ht="34" customHeight="1" spans="1:4">
      <c r="A17" s="48" t="s">
        <v>27</v>
      </c>
      <c r="B17" s="48" t="s">
        <v>87</v>
      </c>
      <c r="C17" s="38" t="s">
        <v>55</v>
      </c>
      <c r="D17" s="30">
        <v>1</v>
      </c>
    </row>
    <row r="18" ht="28" customHeight="1" spans="1:4">
      <c r="A18" s="49" t="s">
        <v>105</v>
      </c>
      <c r="B18" s="49"/>
      <c r="C18" s="49"/>
      <c r="D18" s="49">
        <f>SUM(D11:D17)</f>
        <v>23</v>
      </c>
    </row>
  </sheetData>
  <mergeCells count="6">
    <mergeCell ref="A2:D2"/>
    <mergeCell ref="A5:C5"/>
    <mergeCell ref="A10:C10"/>
    <mergeCell ref="A18:C18"/>
    <mergeCell ref="A6:A9"/>
    <mergeCell ref="B6:B8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selection activeCell="G20" sqref="G20"/>
    </sheetView>
  </sheetViews>
  <sheetFormatPr defaultColWidth="9" defaultRowHeight="13.5" outlineLevelCol="3"/>
  <cols>
    <col min="1" max="2" width="25.875" style="17" customWidth="1"/>
    <col min="3" max="3" width="23.1416666666667" style="17" customWidth="1"/>
    <col min="4" max="16384" width="9" style="17"/>
  </cols>
  <sheetData>
    <row r="1" s="17" customFormat="1" ht="21" customHeight="1" spans="1:1">
      <c r="A1" s="20"/>
    </row>
    <row r="2" s="17" customFormat="1" ht="29" customHeight="1" spans="1:3">
      <c r="A2" s="21" t="s">
        <v>106</v>
      </c>
      <c r="B2" s="21"/>
      <c r="C2" s="21"/>
    </row>
    <row r="3" s="17" customFormat="1" ht="24.75" customHeight="1" spans="3:3">
      <c r="C3" s="22" t="s">
        <v>1</v>
      </c>
    </row>
    <row r="4" s="18" customFormat="1" ht="28" customHeight="1" spans="1:3">
      <c r="A4" s="23" t="s">
        <v>71</v>
      </c>
      <c r="B4" s="24" t="s">
        <v>12</v>
      </c>
      <c r="C4" s="25" t="s">
        <v>107</v>
      </c>
    </row>
    <row r="5" s="18" customFormat="1" ht="25" customHeight="1" spans="1:3">
      <c r="A5" s="26"/>
      <c r="B5" s="27">
        <f>SUM(B6:B7)</f>
        <v>400</v>
      </c>
      <c r="C5" s="25">
        <f>SUM(C6:C7)</f>
        <v>400</v>
      </c>
    </row>
    <row r="6" s="17" customFormat="1" ht="33.75" customHeight="1" spans="1:3">
      <c r="A6" s="28" t="s">
        <v>25</v>
      </c>
      <c r="B6" s="27">
        <f>SUM(C6:C6)</f>
        <v>300</v>
      </c>
      <c r="C6" s="29">
        <v>300</v>
      </c>
    </row>
    <row r="7" s="17" customFormat="1" ht="33.75" customHeight="1" spans="1:3">
      <c r="A7" s="30" t="s">
        <v>26</v>
      </c>
      <c r="B7" s="27">
        <f>SUM(C7:C7)</f>
        <v>100</v>
      </c>
      <c r="C7" s="29">
        <v>100</v>
      </c>
    </row>
    <row r="8" s="18" customFormat="1" ht="14.25" spans="1:4">
      <c r="A8" s="17"/>
      <c r="B8" s="17"/>
      <c r="C8" s="17"/>
      <c r="D8" s="17"/>
    </row>
    <row r="9" s="19" customFormat="1" spans="1:4">
      <c r="A9" s="17"/>
      <c r="B9" s="17"/>
      <c r="C9" s="17"/>
      <c r="D9" s="17"/>
    </row>
    <row r="10" s="19" customFormat="1" spans="1:4">
      <c r="A10" s="17"/>
      <c r="B10" s="17"/>
      <c r="C10" s="17"/>
      <c r="D10" s="17"/>
    </row>
  </sheetData>
  <mergeCells count="2">
    <mergeCell ref="A2:C2"/>
    <mergeCell ref="A4:A5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workbookViewId="0">
      <selection activeCell="H9" sqref="H9"/>
    </sheetView>
  </sheetViews>
  <sheetFormatPr defaultColWidth="9" defaultRowHeight="14.25" outlineLevelCol="4"/>
  <cols>
    <col min="1" max="1" width="9.875" style="1" customWidth="1"/>
    <col min="2" max="2" width="9.125" style="1" customWidth="1"/>
    <col min="3" max="3" width="13.75" style="1" customWidth="1"/>
    <col min="4" max="4" width="28.5" style="1" customWidth="1"/>
    <col min="5" max="5" width="14.375" style="1" customWidth="1"/>
    <col min="6" max="16384" width="9" style="1"/>
  </cols>
  <sheetData>
    <row r="1" s="1" customFormat="1" ht="18" customHeight="1" spans="1:1">
      <c r="A1" s="3"/>
    </row>
    <row r="2" s="2" customFormat="1" ht="26.25" customHeight="1" spans="1:5">
      <c r="A2" s="15" t="s">
        <v>108</v>
      </c>
      <c r="B2" s="15"/>
      <c r="C2" s="15"/>
      <c r="D2" s="15"/>
      <c r="E2" s="15"/>
    </row>
    <row r="3" s="1" customFormat="1" ht="19.5" customHeight="1" spans="1:5">
      <c r="A3" s="5" t="s">
        <v>109</v>
      </c>
      <c r="B3" s="5"/>
      <c r="C3" s="5"/>
      <c r="D3" s="5"/>
      <c r="E3" s="5"/>
    </row>
    <row r="4" s="1" customFormat="1" ht="22" customHeight="1" spans="1:5">
      <c r="A4" s="6" t="s">
        <v>110</v>
      </c>
      <c r="B4" s="6" t="s">
        <v>111</v>
      </c>
      <c r="C4" s="6"/>
      <c r="D4" s="6"/>
      <c r="E4" s="6"/>
    </row>
    <row r="5" s="1" customFormat="1" ht="21" customHeight="1" spans="1:5">
      <c r="A5" s="7" t="s">
        <v>112</v>
      </c>
      <c r="B5" s="8"/>
      <c r="C5" s="6" t="s">
        <v>113</v>
      </c>
      <c r="D5" s="6" t="s">
        <v>114</v>
      </c>
      <c r="E5" s="6" t="s">
        <v>115</v>
      </c>
    </row>
    <row r="6" s="1" customFormat="1" ht="28" customHeight="1" spans="1:5">
      <c r="A6" s="16" t="s">
        <v>116</v>
      </c>
      <c r="B6" s="6" t="s">
        <v>117</v>
      </c>
      <c r="C6" s="6">
        <v>990</v>
      </c>
      <c r="D6" s="6"/>
      <c r="E6" s="6"/>
    </row>
    <row r="7" s="1" customFormat="1" ht="187" customHeight="1" spans="1:5">
      <c r="A7" s="6" t="s">
        <v>118</v>
      </c>
      <c r="B7" s="9" t="s">
        <v>119</v>
      </c>
      <c r="C7" s="9"/>
      <c r="D7" s="9"/>
      <c r="E7" s="9"/>
    </row>
    <row r="8" s="1" customFormat="1" ht="21" customHeight="1" spans="1:5">
      <c r="A8" s="6" t="s">
        <v>120</v>
      </c>
      <c r="B8" s="6" t="s">
        <v>121</v>
      </c>
      <c r="C8" s="6" t="s">
        <v>122</v>
      </c>
      <c r="D8" s="6" t="s">
        <v>123</v>
      </c>
      <c r="E8" s="6" t="s">
        <v>124</v>
      </c>
    </row>
    <row r="9" s="1" customFormat="1" ht="27" customHeight="1" spans="1:5">
      <c r="A9" s="6"/>
      <c r="B9" s="6" t="s">
        <v>125</v>
      </c>
      <c r="C9" s="6" t="s">
        <v>126</v>
      </c>
      <c r="D9" s="10" t="s">
        <v>127</v>
      </c>
      <c r="E9" s="10" t="s">
        <v>128</v>
      </c>
    </row>
    <row r="10" s="1" customFormat="1" ht="18" customHeight="1" spans="1:5">
      <c r="A10" s="6"/>
      <c r="B10" s="6"/>
      <c r="C10" s="6"/>
      <c r="D10" s="6" t="s">
        <v>129</v>
      </c>
      <c r="E10" s="10">
        <v>1</v>
      </c>
    </row>
    <row r="11" s="1" customFormat="1" ht="19" customHeight="1" spans="1:5">
      <c r="A11" s="6"/>
      <c r="B11" s="6"/>
      <c r="C11" s="6"/>
      <c r="D11" s="6" t="s">
        <v>130</v>
      </c>
      <c r="E11" s="10" t="s">
        <v>131</v>
      </c>
    </row>
    <row r="12" s="1" customFormat="1" ht="19" customHeight="1" spans="1:5">
      <c r="A12" s="6"/>
      <c r="B12" s="6"/>
      <c r="C12" s="6"/>
      <c r="D12" s="10" t="s">
        <v>132</v>
      </c>
      <c r="E12" s="10" t="s">
        <v>131</v>
      </c>
    </row>
    <row r="13" s="1" customFormat="1" ht="19" customHeight="1" spans="1:5">
      <c r="A13" s="6"/>
      <c r="B13" s="6"/>
      <c r="C13" s="6"/>
      <c r="D13" s="6" t="s">
        <v>133</v>
      </c>
      <c r="E13" s="6" t="s">
        <v>131</v>
      </c>
    </row>
    <row r="14" s="1" customFormat="1" ht="30" customHeight="1" spans="1:5">
      <c r="A14" s="6"/>
      <c r="B14" s="6"/>
      <c r="C14" s="6" t="s">
        <v>134</v>
      </c>
      <c r="D14" s="6" t="s">
        <v>135</v>
      </c>
      <c r="E14" s="10">
        <v>1</v>
      </c>
    </row>
    <row r="15" s="1" customFormat="1" ht="16" customHeight="1" spans="1:5">
      <c r="A15" s="6"/>
      <c r="B15" s="6"/>
      <c r="C15" s="6"/>
      <c r="D15" s="6" t="s">
        <v>136</v>
      </c>
      <c r="E15" s="6" t="s">
        <v>137</v>
      </c>
    </row>
    <row r="16" s="1" customFormat="1" ht="16" customHeight="1" spans="1:5">
      <c r="A16" s="6"/>
      <c r="B16" s="6"/>
      <c r="C16" s="6"/>
      <c r="D16" s="6" t="s">
        <v>138</v>
      </c>
      <c r="E16" s="6" t="s">
        <v>139</v>
      </c>
    </row>
    <row r="17" s="1" customFormat="1" ht="16" customHeight="1" spans="1:5">
      <c r="A17" s="6"/>
      <c r="B17" s="6"/>
      <c r="C17" s="6"/>
      <c r="D17" s="6" t="s">
        <v>140</v>
      </c>
      <c r="E17" s="6" t="s">
        <v>141</v>
      </c>
    </row>
    <row r="18" s="1" customFormat="1" ht="16" customHeight="1" spans="1:5">
      <c r="A18" s="6"/>
      <c r="B18" s="6"/>
      <c r="C18" s="6"/>
      <c r="D18" s="6" t="s">
        <v>142</v>
      </c>
      <c r="E18" s="6" t="s">
        <v>139</v>
      </c>
    </row>
    <row r="19" s="1" customFormat="1" ht="16" customHeight="1" spans="1:5">
      <c r="A19" s="6" t="s">
        <v>120</v>
      </c>
      <c r="B19" s="6" t="s">
        <v>125</v>
      </c>
      <c r="C19" s="6" t="s">
        <v>134</v>
      </c>
      <c r="D19" s="6" t="s">
        <v>143</v>
      </c>
      <c r="E19" s="6" t="s">
        <v>144</v>
      </c>
    </row>
    <row r="20" s="1" customFormat="1" ht="28" customHeight="1" spans="1:5">
      <c r="A20" s="6"/>
      <c r="B20" s="6"/>
      <c r="C20" s="6"/>
      <c r="D20" s="6" t="s">
        <v>145</v>
      </c>
      <c r="E20" s="6" t="s">
        <v>141</v>
      </c>
    </row>
    <row r="21" s="1" customFormat="1" ht="18" customHeight="1" spans="1:5">
      <c r="A21" s="6"/>
      <c r="B21" s="6"/>
      <c r="C21" s="6"/>
      <c r="D21" s="6" t="s">
        <v>146</v>
      </c>
      <c r="E21" s="6" t="s">
        <v>137</v>
      </c>
    </row>
    <row r="22" s="1" customFormat="1" ht="18" customHeight="1" spans="1:5">
      <c r="A22" s="6"/>
      <c r="B22" s="6"/>
      <c r="C22" s="6"/>
      <c r="D22" s="6" t="s">
        <v>147</v>
      </c>
      <c r="E22" s="6" t="s">
        <v>148</v>
      </c>
    </row>
    <row r="23" s="1" customFormat="1" ht="18" customHeight="1" spans="1:5">
      <c r="A23" s="6"/>
      <c r="B23" s="6"/>
      <c r="C23" s="6" t="s">
        <v>149</v>
      </c>
      <c r="D23" s="6" t="s">
        <v>150</v>
      </c>
      <c r="E23" s="6" t="s">
        <v>151</v>
      </c>
    </row>
    <row r="24" s="1" customFormat="1" ht="18" customHeight="1" spans="1:5">
      <c r="A24" s="6"/>
      <c r="B24" s="6"/>
      <c r="C24" s="6"/>
      <c r="D24" s="6" t="s">
        <v>152</v>
      </c>
      <c r="E24" s="10">
        <v>1</v>
      </c>
    </row>
    <row r="25" s="1" customFormat="1" ht="18" customHeight="1" spans="1:5">
      <c r="A25" s="6"/>
      <c r="B25" s="6" t="s">
        <v>153</v>
      </c>
      <c r="C25" s="6" t="s">
        <v>154</v>
      </c>
      <c r="D25" s="6" t="s">
        <v>155</v>
      </c>
      <c r="E25" s="6" t="s">
        <v>137</v>
      </c>
    </row>
    <row r="26" s="1" customFormat="1" ht="18" customHeight="1" spans="1:5">
      <c r="A26" s="6"/>
      <c r="B26" s="6"/>
      <c r="C26" s="6"/>
      <c r="D26" s="6" t="s">
        <v>156</v>
      </c>
      <c r="E26" s="6" t="s">
        <v>137</v>
      </c>
    </row>
    <row r="27" s="1" customFormat="1" ht="18" customHeight="1" spans="1:5">
      <c r="A27" s="6"/>
      <c r="B27" s="6"/>
      <c r="C27" s="6"/>
      <c r="D27" s="6" t="s">
        <v>157</v>
      </c>
      <c r="E27" s="6" t="s">
        <v>137</v>
      </c>
    </row>
    <row r="28" s="1" customFormat="1" ht="18" customHeight="1" spans="1:5">
      <c r="A28" s="6"/>
      <c r="B28" s="6"/>
      <c r="C28" s="6"/>
      <c r="D28" s="6" t="s">
        <v>158</v>
      </c>
      <c r="E28" s="6" t="s">
        <v>137</v>
      </c>
    </row>
    <row r="29" s="1" customFormat="1" ht="18" customHeight="1" spans="1:5">
      <c r="A29" s="6"/>
      <c r="B29" s="6"/>
      <c r="C29" s="6"/>
      <c r="D29" s="6" t="s">
        <v>159</v>
      </c>
      <c r="E29" s="6" t="s">
        <v>137</v>
      </c>
    </row>
    <row r="30" s="1" customFormat="1" ht="35.25" customHeight="1" spans="1:5">
      <c r="A30" s="6"/>
      <c r="B30" s="6" t="s">
        <v>160</v>
      </c>
      <c r="C30" s="6" t="s">
        <v>161</v>
      </c>
      <c r="D30" s="6" t="s">
        <v>162</v>
      </c>
      <c r="E30" s="10" t="s">
        <v>131</v>
      </c>
    </row>
    <row r="31" s="1" customFormat="1" ht="21" customHeight="1" spans="1:5">
      <c r="A31" s="6"/>
      <c r="B31" s="6"/>
      <c r="C31" s="6"/>
      <c r="D31" s="6" t="s">
        <v>163</v>
      </c>
      <c r="E31" s="10" t="s">
        <v>131</v>
      </c>
    </row>
    <row r="32" s="1" customFormat="1" ht="21" customHeight="1" spans="1:5">
      <c r="A32" s="6"/>
      <c r="B32" s="6"/>
      <c r="C32" s="6"/>
      <c r="D32" s="6" t="s">
        <v>164</v>
      </c>
      <c r="E32" s="10" t="s">
        <v>131</v>
      </c>
    </row>
    <row r="33" s="1" customFormat="1" ht="29" customHeight="1" spans="1:5">
      <c r="A33" s="6"/>
      <c r="B33" s="6"/>
      <c r="C33" s="6"/>
      <c r="D33" s="6" t="s">
        <v>165</v>
      </c>
      <c r="E33" s="10" t="s">
        <v>131</v>
      </c>
    </row>
    <row r="34" s="1" customFormat="1" ht="18" customHeight="1" spans="1:5">
      <c r="A34" s="6"/>
      <c r="B34" s="6"/>
      <c r="C34" s="6"/>
      <c r="D34" s="6" t="s">
        <v>166</v>
      </c>
      <c r="E34" s="10" t="s">
        <v>131</v>
      </c>
    </row>
  </sheetData>
  <mergeCells count="18">
    <mergeCell ref="A2:E2"/>
    <mergeCell ref="A3:E3"/>
    <mergeCell ref="B4:E4"/>
    <mergeCell ref="A5:B5"/>
    <mergeCell ref="C6:E6"/>
    <mergeCell ref="B7:E7"/>
    <mergeCell ref="A8:A18"/>
    <mergeCell ref="A19:A34"/>
    <mergeCell ref="B9:B18"/>
    <mergeCell ref="B19:B24"/>
    <mergeCell ref="B25:B29"/>
    <mergeCell ref="B30:B34"/>
    <mergeCell ref="C9:C13"/>
    <mergeCell ref="C14:C18"/>
    <mergeCell ref="C19:C22"/>
    <mergeCell ref="C23:C24"/>
    <mergeCell ref="C25:C29"/>
    <mergeCell ref="C30:C3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汇总表</vt:lpstr>
      <vt:lpstr>明细表</vt:lpstr>
      <vt:lpstr>医疗救助</vt:lpstr>
      <vt:lpstr>残疾人事业</vt:lpstr>
      <vt:lpstr>养老服务体系</vt:lpstr>
      <vt:lpstr>高龄老人津贴</vt:lpstr>
      <vt:lpstr>其他民政管理</vt:lpstr>
      <vt:lpstr>县市公益金</vt:lpstr>
      <vt:lpstr>绩效目标表1</vt:lpstr>
      <vt:lpstr>绩效目标表2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陈梓然</dc:creator>
  <cp:lastModifiedBy>有DD</cp:lastModifiedBy>
  <dcterms:created xsi:type="dcterms:W3CDTF">2021-06-24T17:29:00Z</dcterms:created>
  <dcterms:modified xsi:type="dcterms:W3CDTF">2023-06-30T07:30:15Z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1248FF1D08AF49F4BDEC21E0BDFF178A</vt:lpwstr>
  </property>
</Properties>
</file>