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基本情况" sheetId="1" r:id="rId1"/>
    <sheet name="资金情况" sheetId="2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<sst xmlns="http://schemas.openxmlformats.org/spreadsheetml/2006/main" count="291" uniqueCount="184">
  <si>
    <t>附件8-1</t>
  </si>
  <si>
    <t xml:space="preserve"> 整体绩效自评基础数据表（基本情况）</t>
  </si>
  <si>
    <t>（ 2022年 ）</t>
  </si>
  <si>
    <r>
      <rPr>
        <b/>
        <sz val="12"/>
        <rFont val="宋体"/>
        <charset val="134"/>
      </rPr>
      <t>单位基本情况</t>
    </r>
    <r>
      <rPr>
        <b/>
        <sz val="12"/>
        <rFont val="Times New Roman"/>
        <family val="1"/>
        <charset val="0"/>
      </rPr>
      <t xml:space="preserve">      </t>
    </r>
  </si>
  <si>
    <t>单位名称</t>
  </si>
  <si>
    <t>湛江市残疾人联合会</t>
  </si>
  <si>
    <t>单位性质</t>
  </si>
  <si>
    <t>参公机关事业单位</t>
  </si>
  <si>
    <t>下属预算单位</t>
  </si>
  <si>
    <t>1.湛江市残疾人康复中心
2.湛江市残疾人就业服务中心
3.湛江市残疾人辅助器具服务中心</t>
  </si>
  <si>
    <t>单位自评联络人</t>
  </si>
  <si>
    <t>杨盈</t>
  </si>
  <si>
    <t>联系电话及手机</t>
  </si>
  <si>
    <t>3279228
13630063915</t>
  </si>
  <si>
    <t>邮箱</t>
  </si>
  <si>
    <t>1153760016@qq.com</t>
  </si>
  <si>
    <t>绩 效 目 标 情
况</t>
  </si>
  <si>
    <t>整体绩效（总）目标：
目标1：2022年预计生活困难残疾人54002人,重度护理补贴残疾人96582人，为帮助残疾人解决生活困难，按生活困难残疾人补贴标准2172元/人/年,重度护理补贴残疾人补贴标准2916元/人/年，进行补贴发放，以解决残疾人生活困难；
目标2：为246名0-6岁机构在训残疾儿童提供精准康复服务补助。
目标3：为1234户贫困残疾人家庭提供无障碍改造工作。
目标4：为做好全国残疾人基本服务状况和需求信息数据动态更新工作，根据2021年动态更新调查人数（不含省管县、市）5.2万人，建立残疾人基本服务状况和需求信息数据动态更新，更好地服务残疾人；
目标5：扶持残疾人创业带头人创办企业，帮助贫困残疾人发展种养业，自主创业;发挥扶贫、就业、培训基地就业安置和辐射带动贫困残疾人发展生产、增加收入、摆脱贫困的作用，对各类基地给予设备设施、无障碍改造等方面的扶持；维护我市已建38个社区康园中心，为残疾人提供日间照料、辅助性就业等基本公共服务。</t>
  </si>
  <si>
    <t xml:space="preserve">整体绩效（总）目标完成情况：
目标1：配合民政部门做好两项补贴发放工作，全市享受残疾人两项补贴141518人。
目标2：为 1353 名0-6岁残疾儿童提供抢救性康复服务；为58名0-6岁听障儿童开展了人工耳蜗术后救助。
目标3：已完成残疾人家庭无障碍改造任务1196户，切实改善残疾人日常生活起居，提高生活质量。
目标4：持续抓好评残鉴定和残疾人证管理，全市共有持证残疾人149012人，新增办证9472人。完成148616人次持证残疾人动态更新调查工作。
目标5：开展残疾人就业援助月活动，登记失业残疾人141人，帮助享受专项扶持政策8人。举办5场残疾人就业专场招聘会，参加招聘100多人，实现就业28人。扶持残疾人自主创业11人，发放盲人按摩机构疫情防控稳就业扶持资金9家。举办农村实用技术培训30多期，培训困难残疾人819人。全市100家社区康园中心完成评星定级，共为2000多名智力、精神和重度肢体残疾人提供日间照料服务。
</t>
  </si>
  <si>
    <t>未完成原因分析：                                                                                          ……</t>
  </si>
  <si>
    <t>项目绩效目标：                                                                             应申报项目数    个      金额     万元；                                                                  实际申报项目数    个    金额     万元；                                                           目标批复数       个     金额     万元。</t>
  </si>
  <si>
    <t xml:space="preserve">部 门 整 体 管 理 情 况 </t>
  </si>
  <si>
    <t>制度措施建立情况</t>
  </si>
  <si>
    <t xml:space="preserve">湛江市残疾人联合会财务管理规定、湛江市残疾人联合会固定资产管理办法、湛江市残疾人联合会政府采购管理制定等  </t>
  </si>
  <si>
    <t>信息 公开</t>
  </si>
  <si>
    <t>自评信息</t>
  </si>
  <si>
    <t>是否公开</t>
  </si>
  <si>
    <t>是</t>
  </si>
  <si>
    <t>公开时间</t>
  </si>
  <si>
    <t>2023.4.27</t>
  </si>
  <si>
    <t>公开网址</t>
  </si>
  <si>
    <t>预决算信息</t>
  </si>
  <si>
    <t>预算公开时间</t>
  </si>
  <si>
    <t>2022.2.11</t>
  </si>
  <si>
    <t>https://www.zhanjiang.gov.cn/zdlyxxgk/czyjshsg/bmyjs/bmys/2022/content/post_1573034.html</t>
  </si>
  <si>
    <t>决算公开时间</t>
  </si>
  <si>
    <t>未要求公开，待通知后按规定期限内公开</t>
  </si>
  <si>
    <t>绩效目标</t>
  </si>
  <si>
    <t>资产 管理</t>
  </si>
  <si>
    <t>资产管理规范性</t>
  </si>
  <si>
    <t>制定资产管理内部制度</t>
  </si>
  <si>
    <t>资产账与财务账一致</t>
  </si>
  <si>
    <t>配置合理      使用合规</t>
  </si>
  <si>
    <t>出租、出借及处置收入上缴</t>
  </si>
  <si>
    <t>固定资产利用率</t>
  </si>
  <si>
    <t>固定资产总额（原值）</t>
  </si>
  <si>
    <t>11876286.01万元</t>
  </si>
  <si>
    <t>在用固定资产总额（原值）</t>
  </si>
  <si>
    <t>检查及完工验收情况</t>
  </si>
  <si>
    <t>已完工个数</t>
  </si>
  <si>
    <t>已验收个数</t>
  </si>
  <si>
    <t>（完工验收有关资料清单）</t>
  </si>
  <si>
    <t xml:space="preserve">项目组织实施情况  </t>
  </si>
  <si>
    <t xml:space="preserve">项目数量 </t>
  </si>
  <si>
    <t xml:space="preserve">      个</t>
  </si>
  <si>
    <t>其中：新建   个     续建  个</t>
  </si>
  <si>
    <t>计划当年完工       个</t>
  </si>
  <si>
    <t>计划当年完成验收     个</t>
  </si>
  <si>
    <t xml:space="preserve">项目前期情况    </t>
  </si>
  <si>
    <t xml:space="preserve">需立项数      个     已立目数    个       </t>
  </si>
  <si>
    <t>　有可行性研究报告             个</t>
  </si>
  <si>
    <t xml:space="preserve"> 有概算批复文件            个</t>
  </si>
  <si>
    <t>有关立项、申报、批复等文件名称：（如项目数量较多，可在自评报告内反映）</t>
  </si>
  <si>
    <r>
      <rPr>
        <b/>
        <sz val="11"/>
        <rFont val="宋体"/>
        <charset val="134"/>
      </rPr>
      <t>调整</t>
    </r>
    <r>
      <rPr>
        <b/>
        <sz val="11"/>
        <rFont val="Times New Roman"/>
        <family val="1"/>
        <charset val="0"/>
      </rPr>
      <t xml:space="preserve">   </t>
    </r>
    <r>
      <rPr>
        <b/>
        <sz val="11"/>
        <rFont val="宋体"/>
        <charset val="134"/>
      </rPr>
      <t>情况</t>
    </r>
    <r>
      <rPr>
        <b/>
        <sz val="11"/>
        <rFont val="Times New Roman"/>
        <family val="1"/>
        <charset val="0"/>
      </rPr>
      <t xml:space="preserve">       </t>
    </r>
    <r>
      <rPr>
        <b/>
        <sz val="6"/>
        <rFont val="Times New Roman"/>
        <family val="1"/>
        <charset val="0"/>
      </rPr>
      <t xml:space="preserve"> </t>
    </r>
  </si>
  <si>
    <r>
      <rPr>
        <sz val="8"/>
        <rFont val="Times New Roman"/>
        <family val="1"/>
        <charset val="0"/>
      </rPr>
      <t xml:space="preserve">   </t>
    </r>
    <r>
      <rPr>
        <sz val="8"/>
        <rFont val="宋体"/>
        <charset val="134"/>
      </rPr>
      <t>调整内容（超期超概算情况）</t>
    </r>
    <r>
      <rPr>
        <sz val="8"/>
        <rFont val="Times New Roman"/>
        <family val="1"/>
        <charset val="0"/>
      </rPr>
      <t xml:space="preserve">       </t>
    </r>
    <r>
      <rPr>
        <sz val="8"/>
        <rFont val="宋体"/>
        <charset val="134"/>
      </rPr>
      <t>个</t>
    </r>
  </si>
  <si>
    <t>情况说明</t>
  </si>
  <si>
    <r>
      <rPr>
        <sz val="8"/>
        <rFont val="Times New Roman"/>
        <family val="1"/>
        <charset val="0"/>
      </rPr>
      <t xml:space="preserve">   </t>
    </r>
    <r>
      <rPr>
        <sz val="8"/>
        <rFont val="宋体"/>
        <charset val="134"/>
      </rPr>
      <t>报批手续</t>
    </r>
    <r>
      <rPr>
        <sz val="8"/>
        <rFont val="Times New Roman"/>
        <family val="1"/>
        <charset val="0"/>
      </rPr>
      <t xml:space="preserve">                                          </t>
    </r>
    <r>
      <rPr>
        <sz val="8"/>
        <rFont val="宋体"/>
        <charset val="134"/>
      </rPr>
      <t>个</t>
    </r>
  </si>
  <si>
    <t>文件名称：（如项目数量较多，可在自评报告内反映）
文    号：</t>
  </si>
  <si>
    <r>
      <rPr>
        <b/>
        <sz val="11"/>
        <rFont val="宋体"/>
        <charset val="134"/>
      </rPr>
      <t>管理</t>
    </r>
    <r>
      <rPr>
        <b/>
        <sz val="11"/>
        <rFont val="Times New Roman"/>
        <family val="1"/>
        <charset val="0"/>
      </rPr>
      <t xml:space="preserve">   </t>
    </r>
    <r>
      <rPr>
        <b/>
        <sz val="11"/>
        <rFont val="宋体"/>
        <charset val="134"/>
      </rPr>
      <t>情况</t>
    </r>
    <r>
      <rPr>
        <b/>
        <sz val="11"/>
        <rFont val="Times New Roman"/>
        <family val="1"/>
        <charset val="0"/>
      </rPr>
      <t xml:space="preserve">       </t>
    </r>
  </si>
  <si>
    <r>
      <t xml:space="preserve">  </t>
    </r>
    <r>
      <rPr>
        <sz val="8"/>
        <rFont val="宋体"/>
        <charset val="134"/>
      </rPr>
      <t>财务（项目）管理办法名称及文号：</t>
    </r>
  </si>
  <si>
    <r>
      <rPr>
        <sz val="8"/>
        <rFont val="Times New Roman"/>
        <family val="1"/>
        <charset val="0"/>
      </rPr>
      <t xml:space="preserve">  </t>
    </r>
    <r>
      <rPr>
        <sz val="8"/>
        <rFont val="宋体"/>
        <charset val="134"/>
      </rPr>
      <t>其他管理办法名称：</t>
    </r>
  </si>
  <si>
    <r>
      <t xml:space="preserve">  </t>
    </r>
    <r>
      <rPr>
        <sz val="8"/>
        <rFont val="宋体"/>
        <charset val="134"/>
      </rPr>
      <t>工作措施：</t>
    </r>
  </si>
  <si>
    <t xml:space="preserve">部门整体绩效产出情况     </t>
  </si>
  <si>
    <t>经济性</t>
  </si>
  <si>
    <t>三公经费控制率</t>
  </si>
  <si>
    <t>预算安排数</t>
  </si>
  <si>
    <t xml:space="preserve">  3.6万元</t>
  </si>
  <si>
    <t>实际支出数</t>
  </si>
  <si>
    <t xml:space="preserve">  2.49 万元</t>
  </si>
  <si>
    <t>控制率</t>
  </si>
  <si>
    <t>公用经费控制率</t>
  </si>
  <si>
    <t>20.51万元</t>
  </si>
  <si>
    <t xml:space="preserve">   14.12万元</t>
  </si>
  <si>
    <r>
      <rPr>
        <sz val="10"/>
        <rFont val="宋体"/>
        <charset val="134"/>
      </rPr>
      <t>效率性</t>
    </r>
  </si>
  <si>
    <t>工作（含项目）完成情况</t>
  </si>
  <si>
    <t>未完成目标原因</t>
  </si>
  <si>
    <t>重点工作</t>
  </si>
  <si>
    <t>市委督查得分</t>
  </si>
  <si>
    <t>政府督查得分</t>
  </si>
  <si>
    <t>完成率</t>
  </si>
  <si>
    <t>整体绩效目标</t>
  </si>
  <si>
    <t>计划数</t>
  </si>
  <si>
    <t>1个</t>
  </si>
  <si>
    <t>实际实现数</t>
  </si>
  <si>
    <t>重要项目绩效目标</t>
  </si>
  <si>
    <t>0 个</t>
  </si>
  <si>
    <t>0个</t>
  </si>
  <si>
    <t>项目完成及时性</t>
  </si>
  <si>
    <t>部门预算项目数</t>
  </si>
  <si>
    <t xml:space="preserve">    9个</t>
  </si>
  <si>
    <t>按期完成</t>
  </si>
  <si>
    <t>9个</t>
  </si>
  <si>
    <t>比率   100%</t>
  </si>
  <si>
    <t>社会经济环境效益</t>
  </si>
  <si>
    <t>有利于增强为残疾人综合服务能力和水平，有利于加快和谐社会建设，有利于促进残疾人事业的全面发展，落实以人为本的科学发展观、构建社会主义和谐社会的本质要求，提高残疾人康复、教育、就业、文体等水平的现实要求，有利于推动全市残疾人事业全面可持续发展，改善残疾人生活水平。</t>
  </si>
  <si>
    <t>公平性</t>
  </si>
  <si>
    <t>是否有群众意见反映渠道和群众意见办理回复机制</t>
  </si>
  <si>
    <t xml:space="preserve">    是  </t>
  </si>
  <si>
    <t>群众上访、信访数量</t>
  </si>
  <si>
    <t>人次（次）</t>
  </si>
  <si>
    <t>答复数量</t>
  </si>
  <si>
    <t>个</t>
  </si>
  <si>
    <t>其中按规定期限答复数量</t>
  </si>
  <si>
    <t>满意度</t>
  </si>
  <si>
    <t>%（附调查结果）</t>
  </si>
  <si>
    <r>
      <rPr>
        <b/>
        <sz val="14"/>
        <rFont val="宋体"/>
        <charset val="134"/>
      </rPr>
      <t>市级部门预算单位：</t>
    </r>
    <r>
      <rPr>
        <b/>
        <sz val="14"/>
        <rFont val="Times New Roman"/>
        <family val="1"/>
        <charset val="0"/>
      </rPr>
      <t xml:space="preserve">      </t>
    </r>
    <r>
      <rPr>
        <b/>
        <u/>
        <sz val="14"/>
        <rFont val="Times New Roman"/>
        <family val="1"/>
        <charset val="0"/>
      </rPr>
      <t xml:space="preserve">                                                          </t>
    </r>
    <r>
      <rPr>
        <b/>
        <u/>
        <sz val="14"/>
        <rFont val="宋体"/>
        <charset val="134"/>
      </rPr>
      <t>（公章）</t>
    </r>
    <r>
      <rPr>
        <b/>
        <sz val="14"/>
        <rFont val="宋体"/>
        <charset val="134"/>
      </rPr>
      <t>　</t>
    </r>
  </si>
  <si>
    <t xml:space="preserve">
</t>
  </si>
  <si>
    <t>填报日期 2023年 04月25日</t>
  </si>
  <si>
    <t>附件8-2</t>
  </si>
  <si>
    <t xml:space="preserve"> 整体绩效自评基础数据表（财政资金情况）</t>
  </si>
  <si>
    <t xml:space="preserve">（ 2022 年 ）                            </t>
  </si>
  <si>
    <t xml:space="preserve"> 单位：万元</t>
  </si>
  <si>
    <t>项目</t>
  </si>
  <si>
    <t>财政下达预算情况</t>
  </si>
  <si>
    <t>预算支出情况</t>
  </si>
  <si>
    <t>结转结余资金</t>
  </si>
  <si>
    <t>备注</t>
  </si>
  <si>
    <t>小计</t>
  </si>
  <si>
    <t>上年结转</t>
  </si>
  <si>
    <t>市级年度预算安排</t>
  </si>
  <si>
    <t>上级补助</t>
  </si>
  <si>
    <t>债券资金</t>
  </si>
  <si>
    <t>其他财政资金</t>
  </si>
  <si>
    <t>上年结转预算支出</t>
  </si>
  <si>
    <t>市级年度预算支出</t>
  </si>
  <si>
    <t>上级补助资金支出</t>
  </si>
  <si>
    <t>部门年初预算数</t>
  </si>
  <si>
    <t>调整/调剂金额</t>
  </si>
  <si>
    <t>市级其他专项资金安排</t>
  </si>
  <si>
    <t>部门调整预算数</t>
  </si>
  <si>
    <t>上级下达资金文号</t>
  </si>
  <si>
    <t>收到上级资金文件时间</t>
  </si>
  <si>
    <t>金额</t>
  </si>
  <si>
    <t>本级支出</t>
  </si>
  <si>
    <t>对下转移支付金额</t>
  </si>
  <si>
    <t>下达转移支付资金文号</t>
  </si>
  <si>
    <t>下达转移支付时间</t>
  </si>
  <si>
    <t>总计</t>
  </si>
  <si>
    <t>一、财政拨款资金</t>
  </si>
  <si>
    <t>（一）市级财政预算安排</t>
  </si>
  <si>
    <t>1.基本支出</t>
  </si>
  <si>
    <t>2.项目支出</t>
  </si>
  <si>
    <t>湛江市财政局关于下达2022年区级残疾人就业保障金的通知（湛财社[2022]160号）600万、残疾人生活津贴和重度残疾人护理补贴2400万、信访维稳10万、0-6岁残疾儿童市级补助12.3万、康园中心72万、无障碍改造资金111.06万元</t>
  </si>
  <si>
    <t>项目1</t>
  </si>
  <si>
    <t>项目2</t>
  </si>
  <si>
    <t>……</t>
  </si>
  <si>
    <t>（二）中央、省财政安排</t>
  </si>
  <si>
    <t>粤财社〔2022〕99 号</t>
  </si>
  <si>
    <t>湛财社[2022]114号</t>
  </si>
  <si>
    <t>粤财社[2021]240号</t>
  </si>
  <si>
    <t>湛财社〔2022〕31号</t>
  </si>
  <si>
    <t>粤财社〔2022〕26 号</t>
  </si>
  <si>
    <t>湛财社〔2022〕75号</t>
  </si>
  <si>
    <t>粤财社〔2021〕244 号</t>
  </si>
  <si>
    <t>湛财社〔2022〕30号</t>
  </si>
  <si>
    <r>
      <t>市级部门预算单位：</t>
    </r>
    <r>
      <rPr>
        <b/>
        <sz val="14"/>
        <rFont val="Times New Roman"/>
        <family val="1"/>
        <charset val="0"/>
      </rPr>
      <t xml:space="preserve">   </t>
    </r>
    <r>
      <rPr>
        <b/>
        <u/>
        <sz val="14"/>
        <rFont val="Times New Roman"/>
        <family val="1"/>
        <charset val="0"/>
      </rPr>
      <t xml:space="preserve">                                        </t>
    </r>
    <r>
      <rPr>
        <b/>
        <u/>
        <sz val="14"/>
        <rFont val="宋体"/>
        <charset val="134"/>
      </rPr>
      <t>（公章）</t>
    </r>
    <r>
      <rPr>
        <b/>
        <sz val="14"/>
        <rFont val="宋体"/>
        <charset val="134"/>
      </rPr>
      <t>　</t>
    </r>
  </si>
  <si>
    <t>填报日期 2023 年04 月25日</t>
  </si>
  <si>
    <t>说明：</t>
  </si>
  <si>
    <t>1.本表“部门年初预算数”+“调整/调剂金额”+“市级其他专项资金安排”=“部门调整预算数”，“部门年初预算数”为年初财政批复部门预算数，“调整/调剂金额”和“市级其他专项资金安排”不为0的，请附相关文件依据。</t>
  </si>
  <si>
    <t>2.收到或下达资金文件时间与文件印发差异较大的，请备注说明原因。</t>
  </si>
  <si>
    <t>3.“其他财政资金”不为0的，请简要予以说明。</t>
  </si>
  <si>
    <t>4.本表数据作为指标评分表相关指标的评分依据。</t>
  </si>
  <si>
    <t xml:space="preserve">    市残联购买服务性岗位人员工资</t>
  </si>
  <si>
    <t xml:space="preserve">    政府购买残疾人服务及残疾人机构运维经费</t>
  </si>
  <si>
    <t xml:space="preserve">    残疾人宣传体育文化艺术支出及部门其他支出</t>
  </si>
  <si>
    <t xml:space="preserve">    残疾人康复事业支出</t>
  </si>
  <si>
    <t xml:space="preserve">    残疾人生活津贴和重度残疾人护理补贴</t>
  </si>
  <si>
    <t xml:space="preserve">    残疾人组织联络权益保障及重大节目慰问支出</t>
  </si>
  <si>
    <t xml:space="preserve">    残疾人就业职业培训就业服务和就业援助支出</t>
  </si>
  <si>
    <t xml:space="preserve">    女子职业技术学校（北桥校区）修缮改造经费</t>
  </si>
  <si>
    <t>分配至5个区市残疾人保障金</t>
  </si>
  <si>
    <t>湛江市财政局关于下达2022年区级残疾人就业保障金的通知（湛财社[2022]160号）</t>
  </si>
  <si>
    <t>2022.11.16</t>
  </si>
  <si>
    <t>填报日期    年    月    日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</si>
</sst>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黑体"/>
      <family val="3"/>
      <charset val="134"/>
    </font>
    <font>
      <sz val="18"/>
      <name val="方正小标宋_GBK"/>
      <family val="4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family val="2"/>
      <charset val="0"/>
    </font>
    <font>
      <sz val="9"/>
      <name val="宋体"/>
      <charset val="134"/>
    </font>
    <font>
      <b/>
      <sz val="14"/>
      <name val="Times New Roman"/>
      <family val="1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黑体"/>
      <family val="3"/>
      <charset val="134"/>
    </font>
    <font>
      <sz val="12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b/>
      <sz val="11"/>
      <name val="宋体"/>
      <charset val="134"/>
    </font>
    <font>
      <sz val="8"/>
      <name val="Times New Roman"/>
      <family val="1"/>
      <charset val="0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u/>
      <sz val="14"/>
      <name val="Times New Roman"/>
      <family val="1"/>
      <charset val="0"/>
    </font>
    <font>
      <b/>
      <u/>
      <sz val="14"/>
      <name val="宋体"/>
      <charset val="134"/>
    </font>
    <font>
      <b/>
      <sz val="12"/>
      <name val="Times New Roman"/>
      <family val="1"/>
      <charset val="0"/>
    </font>
    <font>
      <b/>
      <sz val="11"/>
      <name val="Times New Roman"/>
      <family val="1"/>
      <charset val="0"/>
    </font>
    <font>
      <b/>
      <sz val="6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20" fillId="9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32" fillId="22" borderId="24" applyNumberFormat="false" applyAlignment="false" applyProtection="false">
      <alignment vertical="center"/>
    </xf>
    <xf numFmtId="0" fontId="24" fillId="10" borderId="21" applyNumberFormat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8" fillId="0" borderId="2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22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6" fillId="0" borderId="20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3" fillId="0" borderId="2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2" fontId="23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3" fillId="27" borderId="26" applyNumberFormat="false" applyFont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36" fillId="22" borderId="23" applyNumberFormat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30" fillId="19" borderId="23" applyNumberFormat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</cellStyleXfs>
  <cellXfs count="129">
    <xf numFmtId="0" fontId="0" fillId="0" borderId="0" xfId="0">
      <alignment vertical="center"/>
    </xf>
    <xf numFmtId="0" fontId="1" fillId="0" borderId="0" xfId="1" applyFont="true"/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2" fillId="0" borderId="0" xfId="0" applyFont="true">
      <alignment vertical="center"/>
    </xf>
    <xf numFmtId="0" fontId="3" fillId="0" borderId="0" xfId="1" applyFont="true" applyBorder="true" applyAlignment="true">
      <alignment horizontal="center" vertical="center" wrapText="true"/>
    </xf>
    <xf numFmtId="0" fontId="4" fillId="0" borderId="0" xfId="1" applyFont="true" applyAlignment="true">
      <alignment horizontal="center" vertical="center" wrapText="true"/>
    </xf>
    <xf numFmtId="0" fontId="5" fillId="0" borderId="0" xfId="1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1" xfId="0" applyBorder="true">
      <alignment vertical="center"/>
    </xf>
    <xf numFmtId="4" fontId="7" fillId="0" borderId="5" xfId="0" applyNumberFormat="true" applyFont="true" applyFill="true" applyBorder="true" applyAlignment="true">
      <alignment horizontal="right" vertical="center" shrinkToFit="true"/>
    </xf>
    <xf numFmtId="176" fontId="0" fillId="0" borderId="1" xfId="0" applyNumberFormat="true" applyBorder="true">
      <alignment vertical="center"/>
    </xf>
    <xf numFmtId="0" fontId="8" fillId="0" borderId="6" xfId="0" applyFont="true" applyFill="true" applyBorder="true" applyAlignment="true">
      <alignment vertical="center" wrapText="true"/>
    </xf>
    <xf numFmtId="4" fontId="8" fillId="0" borderId="6" xfId="0" applyNumberFormat="true" applyFont="true" applyFill="true" applyBorder="true" applyAlignment="true">
      <alignment horizontal="right" vertical="center"/>
    </xf>
    <xf numFmtId="0" fontId="8" fillId="0" borderId="7" xfId="0" applyFont="true" applyFill="true" applyBorder="true" applyAlignment="true">
      <alignment vertical="center" wrapText="true"/>
    </xf>
    <xf numFmtId="4" fontId="8" fillId="0" borderId="7" xfId="0" applyNumberFormat="true" applyFont="true" applyFill="true" applyBorder="true" applyAlignment="true">
      <alignment horizontal="right" vertical="center"/>
    </xf>
    <xf numFmtId="0" fontId="9" fillId="0" borderId="0" xfId="1" applyFont="true" applyBorder="true" applyAlignment="true">
      <alignment horizontal="center" vertical="center" wrapText="true"/>
    </xf>
    <xf numFmtId="0" fontId="10" fillId="0" borderId="0" xfId="1" applyFont="true" applyBorder="true" applyAlignment="true">
      <alignment horizontal="left" vertical="center" wrapText="true"/>
    </xf>
    <xf numFmtId="0" fontId="11" fillId="0" borderId="0" xfId="1" applyFont="true" applyBorder="true" applyAlignment="true">
      <alignment horizontal="center" wrapText="true"/>
    </xf>
    <xf numFmtId="0" fontId="0" fillId="0" borderId="8" xfId="0" applyBorder="true" applyAlignment="true">
      <alignment horizontal="center" vertical="center" wrapText="true"/>
    </xf>
    <xf numFmtId="0" fontId="0" fillId="0" borderId="9" xfId="0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8" xfId="0" applyFont="true" applyBorder="true" applyAlignment="true">
      <alignment horizontal="center" vertical="center" wrapText="true"/>
    </xf>
    <xf numFmtId="176" fontId="0" fillId="0" borderId="1" xfId="0" applyNumberFormat="true" applyBorder="true">
      <alignment vertical="center"/>
    </xf>
    <xf numFmtId="0" fontId="6" fillId="0" borderId="9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6" fillId="0" borderId="10" xfId="0" applyFont="true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176" fontId="0" fillId="0" borderId="1" xfId="0" applyNumberFormat="true" applyBorder="true" applyAlignment="true">
      <alignment vertical="center" wrapText="true"/>
    </xf>
    <xf numFmtId="0" fontId="12" fillId="0" borderId="0" xfId="1" applyFont="true" applyBorder="true" applyAlignment="true">
      <alignment horizontal="left" vertical="center" wrapText="true"/>
    </xf>
    <xf numFmtId="0" fontId="1" fillId="0" borderId="0" xfId="1" applyFont="true" applyBorder="true"/>
    <xf numFmtId="0" fontId="11" fillId="0" borderId="1" xfId="1" applyFont="true" applyBorder="true" applyAlignment="true">
      <alignment horizontal="center" vertical="center" wrapText="true"/>
    </xf>
    <xf numFmtId="0" fontId="11" fillId="0" borderId="1" xfId="1" applyFont="true" applyBorder="true" applyAlignment="true">
      <alignment horizontal="left" vertical="center" wrapText="true"/>
    </xf>
    <xf numFmtId="0" fontId="11" fillId="0" borderId="3" xfId="1" applyFont="true" applyBorder="true" applyAlignment="true">
      <alignment horizontal="left" vertical="center" wrapText="true"/>
    </xf>
    <xf numFmtId="0" fontId="11" fillId="0" borderId="8" xfId="1" applyFont="true" applyBorder="true" applyAlignment="true">
      <alignment horizontal="left" vertical="center" wrapText="true"/>
    </xf>
    <xf numFmtId="0" fontId="11" fillId="0" borderId="2" xfId="1" applyFont="true" applyBorder="true" applyAlignment="true">
      <alignment horizontal="center" vertical="center" wrapText="true"/>
    </xf>
    <xf numFmtId="0" fontId="13" fillId="0" borderId="3" xfId="1" applyFont="true" applyBorder="true" applyAlignment="true">
      <alignment horizontal="left" vertical="center" wrapText="true"/>
    </xf>
    <xf numFmtId="0" fontId="13" fillId="0" borderId="8" xfId="1" applyFont="true" applyBorder="true" applyAlignment="true">
      <alignment horizontal="left" vertical="center" wrapText="true"/>
    </xf>
    <xf numFmtId="0" fontId="11" fillId="0" borderId="10" xfId="1" applyFont="true" applyBorder="true" applyAlignment="true">
      <alignment horizontal="center" vertical="center" wrapText="true"/>
    </xf>
    <xf numFmtId="0" fontId="11" fillId="0" borderId="2" xfId="1" applyNumberFormat="true" applyFont="true" applyBorder="true" applyAlignment="true">
      <alignment horizontal="center" vertical="center" wrapText="true"/>
    </xf>
    <xf numFmtId="0" fontId="1" fillId="0" borderId="3" xfId="1" applyFont="true" applyBorder="true" applyAlignment="true">
      <alignment horizontal="center" vertical="center" wrapText="true"/>
    </xf>
    <xf numFmtId="0" fontId="1" fillId="0" borderId="8" xfId="1" applyFont="true" applyBorder="true" applyAlignment="true">
      <alignment horizontal="center" vertical="center" wrapText="true"/>
    </xf>
    <xf numFmtId="0" fontId="1" fillId="0" borderId="9" xfId="1" applyFont="true" applyBorder="true" applyAlignment="true">
      <alignment horizontal="center" vertical="center" wrapText="true"/>
    </xf>
    <xf numFmtId="0" fontId="11" fillId="0" borderId="10" xfId="1" applyNumberFormat="true" applyFont="true" applyBorder="true" applyAlignment="true">
      <alignment horizontal="center" vertical="center" wrapText="true"/>
    </xf>
    <xf numFmtId="0" fontId="1" fillId="0" borderId="2" xfId="1" applyFont="true" applyBorder="true" applyAlignment="true">
      <alignment horizontal="center" vertical="center" wrapText="true"/>
    </xf>
    <xf numFmtId="0" fontId="14" fillId="0" borderId="1" xfId="1" applyFont="true" applyFill="true" applyBorder="true" applyAlignment="true">
      <alignment horizontal="center" vertical="center" wrapText="true"/>
    </xf>
    <xf numFmtId="0" fontId="1" fillId="0" borderId="10" xfId="1" applyFont="true" applyBorder="true" applyAlignment="true">
      <alignment horizontal="center" vertical="center" wrapText="true"/>
    </xf>
    <xf numFmtId="0" fontId="14" fillId="0" borderId="11" xfId="1" applyFont="true" applyFill="true" applyBorder="true" applyAlignment="true">
      <alignment horizontal="center" vertical="center" wrapText="true"/>
    </xf>
    <xf numFmtId="0" fontId="14" fillId="0" borderId="12" xfId="1" applyFont="true" applyFill="true" applyBorder="true" applyAlignment="true">
      <alignment horizontal="center" vertical="center" wrapText="true"/>
    </xf>
    <xf numFmtId="0" fontId="14" fillId="0" borderId="13" xfId="1" applyFont="true" applyFill="true" applyBorder="true" applyAlignment="true">
      <alignment horizontal="center" vertical="center" wrapText="true"/>
    </xf>
    <xf numFmtId="0" fontId="14" fillId="0" borderId="14" xfId="1" applyFont="true" applyFill="true" applyBorder="true" applyAlignment="true">
      <alignment horizontal="center" vertical="center" wrapText="true"/>
    </xf>
    <xf numFmtId="0" fontId="1" fillId="0" borderId="4" xfId="1" applyFont="true" applyBorder="true" applyAlignment="true">
      <alignment horizontal="center" vertical="center" wrapText="true"/>
    </xf>
    <xf numFmtId="0" fontId="14" fillId="0" borderId="3" xfId="1" applyFont="true" applyFill="true" applyBorder="true" applyAlignment="true">
      <alignment horizontal="center" vertical="center" wrapText="true"/>
    </xf>
    <xf numFmtId="0" fontId="14" fillId="0" borderId="9" xfId="1" applyFont="true" applyFill="true" applyBorder="true" applyAlignment="true">
      <alignment horizontal="center" vertical="center" wrapText="true"/>
    </xf>
    <xf numFmtId="0" fontId="1" fillId="0" borderId="1" xfId="1" applyFont="true" applyBorder="true" applyAlignment="true">
      <alignment horizontal="center" vertical="center" wrapText="true"/>
    </xf>
    <xf numFmtId="0" fontId="14" fillId="0" borderId="1" xfId="1" applyFont="true" applyBorder="true" applyAlignment="true">
      <alignment horizontal="center" vertical="center" wrapText="true"/>
    </xf>
    <xf numFmtId="0" fontId="15" fillId="0" borderId="1" xfId="1" applyFont="true" applyBorder="true" applyAlignment="true">
      <alignment horizontal="center" vertical="center" wrapText="true"/>
    </xf>
    <xf numFmtId="0" fontId="14" fillId="0" borderId="1" xfId="1" applyFont="true" applyBorder="true" applyAlignment="true">
      <alignment horizontal="left" vertical="top"/>
    </xf>
    <xf numFmtId="0" fontId="11" fillId="0" borderId="4" xfId="1" applyNumberFormat="true" applyFont="true" applyBorder="true" applyAlignment="true">
      <alignment horizontal="center" vertical="center" wrapText="true"/>
    </xf>
    <xf numFmtId="0" fontId="15" fillId="0" borderId="1" xfId="1" applyFont="true" applyBorder="true" applyAlignment="true">
      <alignment horizontal="left" vertical="center"/>
    </xf>
    <xf numFmtId="0" fontId="14" fillId="0" borderId="1" xfId="1" applyFont="true" applyBorder="true" applyAlignment="true">
      <alignment horizontal="center" vertical="center"/>
    </xf>
    <xf numFmtId="0" fontId="16" fillId="2" borderId="2" xfId="1" applyFont="true" applyFill="true" applyBorder="true" applyAlignment="true">
      <alignment horizontal="center" vertical="center" wrapText="true"/>
    </xf>
    <xf numFmtId="0" fontId="14" fillId="0" borderId="1" xfId="1" applyFont="true" applyBorder="true" applyAlignment="true">
      <alignment horizontal="left" vertical="center"/>
    </xf>
    <xf numFmtId="0" fontId="16" fillId="2" borderId="10" xfId="1" applyFont="true" applyFill="true" applyBorder="true" applyAlignment="true">
      <alignment horizontal="center" vertical="center" wrapText="true"/>
    </xf>
    <xf numFmtId="0" fontId="14" fillId="0" borderId="15" xfId="1" applyFont="true" applyBorder="true" applyAlignment="true">
      <alignment vertical="center" wrapText="true"/>
    </xf>
    <xf numFmtId="0" fontId="14" fillId="0" borderId="0" xfId="1" applyFont="true" applyBorder="true" applyAlignment="true">
      <alignment vertical="center" wrapText="true"/>
    </xf>
    <xf numFmtId="0" fontId="11" fillId="0" borderId="4" xfId="1" applyFont="true" applyBorder="true" applyAlignment="true">
      <alignment horizontal="center" vertical="center" wrapText="true"/>
    </xf>
    <xf numFmtId="0" fontId="16" fillId="2" borderId="4" xfId="1" applyFont="true" applyFill="true" applyBorder="true" applyAlignment="true">
      <alignment horizontal="center" vertical="center" wrapText="true"/>
    </xf>
    <xf numFmtId="0" fontId="14" fillId="0" borderId="13" xfId="1" applyFont="true" applyBorder="true" applyAlignment="true">
      <alignment vertical="center" wrapText="true"/>
    </xf>
    <xf numFmtId="0" fontId="14" fillId="0" borderId="16" xfId="1" applyFont="true" applyBorder="true" applyAlignment="true">
      <alignment vertical="center" wrapText="true"/>
    </xf>
    <xf numFmtId="0" fontId="16" fillId="0" borderId="11" xfId="1" applyFont="true" applyBorder="true" applyAlignment="true">
      <alignment horizontal="center" vertical="center" wrapText="true"/>
    </xf>
    <xf numFmtId="0" fontId="17" fillId="0" borderId="1" xfId="1" applyFont="true" applyBorder="true" applyAlignment="true">
      <alignment horizontal="left" vertical="center" wrapText="true"/>
    </xf>
    <xf numFmtId="0" fontId="14" fillId="0" borderId="1" xfId="1" applyFont="true" applyBorder="true" applyAlignment="true">
      <alignment horizontal="left" vertical="center" wrapText="true"/>
    </xf>
    <xf numFmtId="0" fontId="16" fillId="0" borderId="13" xfId="1" applyFont="true" applyBorder="true" applyAlignment="true">
      <alignment horizontal="center" vertical="center" wrapText="true"/>
    </xf>
    <xf numFmtId="0" fontId="16" fillId="0" borderId="2" xfId="1" applyFont="true" applyBorder="true" applyAlignment="true">
      <alignment horizontal="center" vertical="center" wrapText="true"/>
    </xf>
    <xf numFmtId="0" fontId="17" fillId="0" borderId="3" xfId="1" applyFont="true" applyBorder="true" applyAlignment="true">
      <alignment horizontal="left" vertical="top"/>
    </xf>
    <xf numFmtId="0" fontId="17" fillId="0" borderId="8" xfId="1" applyFont="true" applyBorder="true" applyAlignment="true">
      <alignment horizontal="left" vertical="top"/>
    </xf>
    <xf numFmtId="0" fontId="16" fillId="0" borderId="15" xfId="1" applyFont="true" applyBorder="true" applyAlignment="true">
      <alignment horizontal="center" vertical="center" wrapText="true"/>
    </xf>
    <xf numFmtId="0" fontId="17" fillId="0" borderId="11" xfId="1" applyFont="true" applyBorder="true" applyAlignment="true">
      <alignment horizontal="left" vertical="top"/>
    </xf>
    <xf numFmtId="0" fontId="17" fillId="0" borderId="17" xfId="1" applyFont="true" applyBorder="true" applyAlignment="true">
      <alignment horizontal="left" vertical="top"/>
    </xf>
    <xf numFmtId="0" fontId="15" fillId="0" borderId="15" xfId="1" applyFont="true" applyBorder="true" applyAlignment="true">
      <alignment horizontal="center" vertical="center" wrapText="true"/>
    </xf>
    <xf numFmtId="0" fontId="18" fillId="0" borderId="10" xfId="1" applyFont="true" applyBorder="true" applyAlignment="true">
      <alignment horizontal="center" vertical="center" wrapText="true"/>
    </xf>
    <xf numFmtId="0" fontId="1" fillId="0" borderId="11" xfId="1" applyFont="true" applyBorder="true" applyAlignment="true">
      <alignment horizontal="center" vertical="center"/>
    </xf>
    <xf numFmtId="0" fontId="1" fillId="0" borderId="13" xfId="1" applyFont="true" applyBorder="true" applyAlignment="true">
      <alignment horizontal="center" vertical="center"/>
    </xf>
    <xf numFmtId="0" fontId="1" fillId="0" borderId="1" xfId="1" applyFont="true" applyBorder="true" applyAlignment="true">
      <alignment horizontal="center" vertical="center"/>
    </xf>
    <xf numFmtId="0" fontId="1" fillId="0" borderId="3" xfId="1" applyFont="true" applyBorder="true" applyAlignment="true">
      <alignment horizontal="center" wrapText="true"/>
    </xf>
    <xf numFmtId="0" fontId="1" fillId="0" borderId="8" xfId="1" applyFont="true" applyBorder="true" applyAlignment="true">
      <alignment horizontal="center" wrapText="true"/>
    </xf>
    <xf numFmtId="0" fontId="18" fillId="0" borderId="4" xfId="1" applyFont="true" applyBorder="true" applyAlignment="true">
      <alignment horizontal="center" vertical="center" wrapText="true"/>
    </xf>
    <xf numFmtId="0" fontId="10" fillId="0" borderId="17" xfId="1" applyFont="true" applyBorder="true" applyAlignment="true">
      <alignment horizontal="center" vertical="center" wrapText="true"/>
    </xf>
    <xf numFmtId="0" fontId="10" fillId="0" borderId="0" xfId="1" applyFont="true" applyBorder="true" applyAlignment="true">
      <alignment horizontal="center" wrapText="true"/>
    </xf>
    <xf numFmtId="0" fontId="11" fillId="0" borderId="9" xfId="1" applyFont="true" applyBorder="true" applyAlignment="true">
      <alignment horizontal="left" vertical="center" wrapText="true"/>
    </xf>
    <xf numFmtId="0" fontId="14" fillId="0" borderId="3" xfId="1" applyFont="true" applyBorder="true" applyAlignment="true">
      <alignment horizontal="center" vertical="center" wrapText="true"/>
    </xf>
    <xf numFmtId="0" fontId="14" fillId="0" borderId="8" xfId="1" applyFont="true" applyBorder="true" applyAlignment="true">
      <alignment horizontal="center" vertical="center" wrapText="true"/>
    </xf>
    <xf numFmtId="0" fontId="14" fillId="0" borderId="9" xfId="1" applyFont="true" applyBorder="true" applyAlignment="true">
      <alignment horizontal="center" vertical="center" wrapText="true"/>
    </xf>
    <xf numFmtId="0" fontId="1" fillId="0" borderId="1" xfId="1" applyFont="true" applyBorder="true" applyAlignment="true"/>
    <xf numFmtId="0" fontId="14" fillId="0" borderId="1" xfId="1" applyFont="true" applyBorder="true" applyAlignment="true">
      <alignment vertical="center" wrapText="true"/>
    </xf>
    <xf numFmtId="0" fontId="14" fillId="2" borderId="1" xfId="1" applyFont="true" applyFill="true" applyBorder="true" applyAlignment="true">
      <alignment horizontal="left" vertical="center" shrinkToFit="true"/>
    </xf>
    <xf numFmtId="0" fontId="14" fillId="0" borderId="18" xfId="1" applyFont="true" applyBorder="true" applyAlignment="true">
      <alignment vertical="center" wrapText="true"/>
    </xf>
    <xf numFmtId="0" fontId="14" fillId="0" borderId="14" xfId="1" applyFont="true" applyBorder="true" applyAlignment="true">
      <alignment vertical="center" wrapText="true"/>
    </xf>
    <xf numFmtId="0" fontId="14" fillId="0" borderId="1" xfId="1" applyFont="true" applyBorder="true" applyAlignment="true">
      <alignment vertical="center"/>
    </xf>
    <xf numFmtId="0" fontId="1" fillId="0" borderId="1" xfId="1" applyFont="true" applyFill="true" applyBorder="true" applyAlignment="true">
      <alignment horizontal="center" vertical="center" wrapText="true"/>
    </xf>
    <xf numFmtId="0" fontId="1" fillId="0" borderId="1" xfId="1" applyFont="true" applyBorder="true" applyAlignment="true">
      <alignment vertical="center" wrapText="true"/>
    </xf>
    <xf numFmtId="0" fontId="1" fillId="0" borderId="1" xfId="1" applyFont="true" applyBorder="true" applyAlignment="true">
      <alignment horizontal="right" vertical="center" wrapText="true"/>
    </xf>
    <xf numFmtId="0" fontId="1" fillId="0" borderId="9" xfId="1" applyFont="true" applyBorder="true" applyAlignment="true">
      <alignment horizontal="center" wrapText="true"/>
    </xf>
    <xf numFmtId="0" fontId="14" fillId="2" borderId="4" xfId="1" applyFont="true" applyFill="true" applyBorder="true" applyAlignment="true">
      <alignment horizontal="left" vertical="center" shrinkToFit="true"/>
    </xf>
    <xf numFmtId="0" fontId="14" fillId="0" borderId="0" xfId="1" applyFont="true" applyAlignment="true">
      <alignment vertical="center" wrapText="true"/>
    </xf>
    <xf numFmtId="0" fontId="14" fillId="0" borderId="16" xfId="1" applyFont="true" applyBorder="true" applyAlignment="true">
      <alignment vertical="center"/>
    </xf>
    <xf numFmtId="9" fontId="1" fillId="0" borderId="3" xfId="1" applyNumberFormat="true" applyFont="true" applyBorder="true" applyAlignment="true">
      <alignment horizontal="center" vertical="center" wrapText="true"/>
    </xf>
    <xf numFmtId="0" fontId="1" fillId="0" borderId="3" xfId="1" applyFont="true" applyBorder="true" applyAlignment="true">
      <alignment horizontal="left"/>
    </xf>
    <xf numFmtId="0" fontId="1" fillId="0" borderId="8" xfId="1" applyFont="true" applyBorder="true" applyAlignment="true">
      <alignment horizontal="left"/>
    </xf>
    <xf numFmtId="0" fontId="1" fillId="0" borderId="0" xfId="1" applyFont="true" applyAlignment="true">
      <alignment vertical="center"/>
    </xf>
    <xf numFmtId="0" fontId="19" fillId="0" borderId="3" xfId="13" applyNumberFormat="true" applyFill="true" applyBorder="true" applyAlignment="true" applyProtection="true">
      <alignment horizontal="left" vertical="center" wrapText="true"/>
    </xf>
    <xf numFmtId="0" fontId="19" fillId="0" borderId="1" xfId="13" applyNumberFormat="true" applyFill="true" applyBorder="true" applyAlignment="true" applyProtection="true">
      <alignment horizontal="center" vertical="center" wrapText="true"/>
    </xf>
    <xf numFmtId="0" fontId="17" fillId="0" borderId="1" xfId="1" applyFont="true" applyBorder="true" applyAlignment="true">
      <alignment horizontal="left" vertical="top"/>
    </xf>
    <xf numFmtId="0" fontId="13" fillId="0" borderId="9" xfId="1" applyFont="true" applyBorder="true" applyAlignment="true">
      <alignment horizontal="left" vertical="center" wrapText="true"/>
    </xf>
    <xf numFmtId="9" fontId="14" fillId="0" borderId="9" xfId="1" applyNumberFormat="true" applyFont="true" applyBorder="true" applyAlignment="true">
      <alignment horizontal="center" vertical="center" wrapText="true"/>
    </xf>
    <xf numFmtId="0" fontId="14" fillId="0" borderId="14" xfId="1" applyFont="true" applyBorder="true" applyAlignment="true">
      <alignment vertical="center"/>
    </xf>
    <xf numFmtId="0" fontId="17" fillId="0" borderId="9" xfId="1" applyFont="true" applyBorder="true" applyAlignment="true">
      <alignment horizontal="left" vertical="top"/>
    </xf>
    <xf numFmtId="0" fontId="17" fillId="0" borderId="12" xfId="1" applyFont="true" applyBorder="true" applyAlignment="true">
      <alignment horizontal="left" vertical="top"/>
    </xf>
    <xf numFmtId="10" fontId="14" fillId="0" borderId="1" xfId="1" applyNumberFormat="true" applyFont="true" applyBorder="true" applyAlignment="true">
      <alignment horizontal="center" vertical="center" wrapText="true"/>
    </xf>
    <xf numFmtId="0" fontId="1" fillId="0" borderId="9" xfId="1" applyFont="true" applyBorder="true" applyAlignment="true">
      <alignment horizontal="left"/>
    </xf>
  </cellXfs>
  <cellStyles count="50">
    <cellStyle name="常规" xfId="0" builtinId="0"/>
    <cellStyle name="常规_附件1—1基建类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hanjiang.gov.cn/zdlyxxgk/czyjshsg/bmyjs/bmys/2022/content/post_1573034.html" TargetMode="External"/><Relationship Id="rId1" Type="http://schemas.openxmlformats.org/officeDocument/2006/relationships/hyperlink" Target="mailto:115376001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9"/>
  <sheetViews>
    <sheetView tabSelected="1" view="pageBreakPreview" zoomScaleNormal="100" zoomScaleSheetLayoutView="100" workbookViewId="0">
      <selection activeCell="E6" sqref="E6:S6"/>
    </sheetView>
  </sheetViews>
  <sheetFormatPr defaultColWidth="9" defaultRowHeight="13.5"/>
  <cols>
    <col min="1" max="1" width="5.21666666666667" style="1" customWidth="true"/>
    <col min="2" max="2" width="5.66666666666667" style="1" customWidth="true"/>
    <col min="3" max="3" width="4.33333333333333" style="1" customWidth="true"/>
    <col min="4" max="4" width="4" style="1" customWidth="true"/>
    <col min="5" max="5" width="5.10833333333333" style="1" customWidth="true"/>
    <col min="6" max="6" width="6.33333333333333" style="1" customWidth="true"/>
    <col min="7" max="7" width="8.66666666666667" style="1" customWidth="true"/>
    <col min="8" max="8" width="8.10833333333333" style="1" customWidth="true"/>
    <col min="9" max="9" width="5.44166666666667" style="1" customWidth="true"/>
    <col min="10" max="10" width="4.10833333333333" style="1" customWidth="true"/>
    <col min="11" max="11" width="7.33333333333333" style="1" customWidth="true"/>
    <col min="12" max="12" width="2.10833333333333" style="1" customWidth="true"/>
    <col min="13" max="13" width="5" style="1" customWidth="true"/>
    <col min="14" max="14" width="3.66666666666667" style="1" customWidth="true"/>
    <col min="15" max="15" width="4.775" style="1" customWidth="true"/>
    <col min="16" max="16" width="3.33333333333333" style="1" customWidth="true"/>
    <col min="17" max="17" width="2.44166666666667" style="1" customWidth="true"/>
    <col min="18" max="18" width="3" style="1" customWidth="true"/>
    <col min="19" max="19" width="9" style="1" customWidth="true"/>
    <col min="20" max="16384" width="9" style="1"/>
  </cols>
  <sheetData>
    <row r="1" ht="26.25" customHeight="true" spans="1:19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ht="29.25" customHeight="true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0.25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21" customHeight="true" spans="1:19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ht="33" customHeight="true" spans="1:19">
      <c r="A5" s="39" t="s">
        <v>3</v>
      </c>
      <c r="B5" s="40" t="s">
        <v>4</v>
      </c>
      <c r="C5" s="40"/>
      <c r="D5" s="40"/>
      <c r="E5" s="40" t="s">
        <v>5</v>
      </c>
      <c r="F5" s="40"/>
      <c r="G5" s="40"/>
      <c r="H5" s="40"/>
      <c r="I5" s="40"/>
      <c r="J5" s="40"/>
      <c r="K5" s="40"/>
      <c r="L5" s="40"/>
      <c r="M5" s="40"/>
      <c r="N5" s="40"/>
      <c r="O5" s="40" t="s">
        <v>6</v>
      </c>
      <c r="P5" s="41" t="s">
        <v>7</v>
      </c>
      <c r="Q5" s="42"/>
      <c r="R5" s="42"/>
      <c r="S5" s="98"/>
    </row>
    <row r="6" ht="51" customHeight="true" spans="1:19">
      <c r="A6" s="39"/>
      <c r="B6" s="40" t="s">
        <v>8</v>
      </c>
      <c r="C6" s="40"/>
      <c r="D6" s="40"/>
      <c r="E6" s="41" t="s">
        <v>9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98"/>
    </row>
    <row r="7" ht="33" customHeight="true" spans="1:19">
      <c r="A7" s="39"/>
      <c r="B7" s="41" t="s">
        <v>10</v>
      </c>
      <c r="C7" s="42"/>
      <c r="D7" s="42"/>
      <c r="E7" s="98"/>
      <c r="F7" s="41" t="s">
        <v>11</v>
      </c>
      <c r="G7" s="42"/>
      <c r="H7" s="98"/>
      <c r="I7" s="41" t="s">
        <v>12</v>
      </c>
      <c r="J7" s="98"/>
      <c r="K7" s="41" t="s">
        <v>13</v>
      </c>
      <c r="L7" s="42"/>
      <c r="M7" s="42"/>
      <c r="N7" s="98"/>
      <c r="O7" s="40" t="s">
        <v>14</v>
      </c>
      <c r="P7" s="119" t="s">
        <v>15</v>
      </c>
      <c r="Q7" s="42"/>
      <c r="R7" s="42"/>
      <c r="S7" s="98"/>
    </row>
    <row r="8" ht="192" customHeight="true" spans="1:19">
      <c r="A8" s="43" t="s">
        <v>16</v>
      </c>
      <c r="B8" s="44" t="s">
        <v>17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122"/>
    </row>
    <row r="9" ht="204" customHeight="true" spans="1:19">
      <c r="A9" s="46"/>
      <c r="B9" s="44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122"/>
    </row>
    <row r="10" ht="33" customHeight="true" spans="1:19">
      <c r="A10" s="46"/>
      <c r="B10" s="44" t="s">
        <v>19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122"/>
    </row>
    <row r="11" ht="59" customHeight="true" spans="1:19">
      <c r="A11" s="46"/>
      <c r="B11" s="44" t="s">
        <v>20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122"/>
    </row>
    <row r="12" ht="27" customHeight="true" spans="1:19">
      <c r="A12" s="47" t="s">
        <v>21</v>
      </c>
      <c r="B12" s="48" t="s">
        <v>22</v>
      </c>
      <c r="C12" s="49"/>
      <c r="D12" s="50"/>
      <c r="E12" s="99" t="s">
        <v>23</v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/>
    </row>
    <row r="13" ht="27" customHeight="true" spans="1:19">
      <c r="A13" s="51"/>
      <c r="B13" s="52" t="s">
        <v>24</v>
      </c>
      <c r="C13" s="53" t="s">
        <v>25</v>
      </c>
      <c r="D13" s="53"/>
      <c r="E13" s="53" t="s">
        <v>26</v>
      </c>
      <c r="F13" s="53"/>
      <c r="G13" s="53" t="s">
        <v>27</v>
      </c>
      <c r="H13" s="53" t="s">
        <v>28</v>
      </c>
      <c r="I13" s="53" t="s">
        <v>29</v>
      </c>
      <c r="J13" s="53"/>
      <c r="K13" s="53" t="s">
        <v>30</v>
      </c>
      <c r="L13" s="53"/>
      <c r="M13" s="53"/>
      <c r="N13" s="53"/>
      <c r="O13" s="53"/>
      <c r="P13" s="53"/>
      <c r="Q13" s="53"/>
      <c r="R13" s="53"/>
      <c r="S13" s="53"/>
    </row>
    <row r="14" ht="27" customHeight="true" spans="1:19">
      <c r="A14" s="51"/>
      <c r="B14" s="54"/>
      <c r="C14" s="55" t="s">
        <v>31</v>
      </c>
      <c r="D14" s="56"/>
      <c r="E14" s="53" t="s">
        <v>26</v>
      </c>
      <c r="F14" s="53"/>
      <c r="G14" s="53" t="s">
        <v>27</v>
      </c>
      <c r="H14" s="53" t="s">
        <v>32</v>
      </c>
      <c r="I14" s="53"/>
      <c r="J14" s="53" t="s">
        <v>33</v>
      </c>
      <c r="K14" s="53"/>
      <c r="L14" s="53" t="s">
        <v>30</v>
      </c>
      <c r="M14" s="53"/>
      <c r="N14" s="53"/>
      <c r="O14" s="120" t="s">
        <v>34</v>
      </c>
      <c r="P14" s="53"/>
      <c r="Q14" s="53"/>
      <c r="R14" s="53"/>
      <c r="S14" s="53"/>
    </row>
    <row r="15" ht="47" customHeight="true" spans="1:19">
      <c r="A15" s="51"/>
      <c r="B15" s="54"/>
      <c r="C15" s="57"/>
      <c r="D15" s="58"/>
      <c r="E15" s="53"/>
      <c r="F15" s="53"/>
      <c r="G15" s="53"/>
      <c r="H15" s="53" t="s">
        <v>35</v>
      </c>
      <c r="I15" s="53"/>
      <c r="J15" s="53" t="s">
        <v>36</v>
      </c>
      <c r="K15" s="53"/>
      <c r="L15" s="53" t="s">
        <v>30</v>
      </c>
      <c r="M15" s="53"/>
      <c r="N15" s="53"/>
      <c r="O15" s="53" t="s">
        <v>36</v>
      </c>
      <c r="P15" s="53"/>
      <c r="Q15" s="53"/>
      <c r="R15" s="53"/>
      <c r="S15" s="53"/>
    </row>
    <row r="16" ht="27" customHeight="true" spans="1:19">
      <c r="A16" s="51"/>
      <c r="B16" s="59"/>
      <c r="C16" s="60" t="s">
        <v>37</v>
      </c>
      <c r="D16" s="61"/>
      <c r="E16" s="53" t="s">
        <v>26</v>
      </c>
      <c r="F16" s="53"/>
      <c r="G16" s="53" t="s">
        <v>27</v>
      </c>
      <c r="H16" s="53" t="s">
        <v>28</v>
      </c>
      <c r="I16" s="53" t="s">
        <v>29</v>
      </c>
      <c r="J16" s="53"/>
      <c r="K16" s="53" t="s">
        <v>30</v>
      </c>
      <c r="L16" s="53"/>
      <c r="M16" s="53"/>
      <c r="N16" s="53"/>
      <c r="O16" s="53"/>
      <c r="P16" s="53"/>
      <c r="Q16" s="53"/>
      <c r="R16" s="53"/>
      <c r="S16" s="53"/>
    </row>
    <row r="17" ht="27" customHeight="true" spans="1:19">
      <c r="A17" s="51"/>
      <c r="B17" s="62" t="s">
        <v>38</v>
      </c>
      <c r="C17" s="63" t="s">
        <v>39</v>
      </c>
      <c r="D17" s="63"/>
      <c r="E17" s="99" t="s">
        <v>40</v>
      </c>
      <c r="F17" s="101"/>
      <c r="G17" s="63" t="s">
        <v>27</v>
      </c>
      <c r="H17" s="63" t="s">
        <v>41</v>
      </c>
      <c r="I17" s="63"/>
      <c r="J17" s="63" t="s">
        <v>27</v>
      </c>
      <c r="K17" s="63"/>
      <c r="L17" s="63" t="s">
        <v>42</v>
      </c>
      <c r="M17" s="63"/>
      <c r="N17" s="63"/>
      <c r="O17" s="103" t="s">
        <v>27</v>
      </c>
      <c r="P17" s="99" t="s">
        <v>43</v>
      </c>
      <c r="Q17" s="100"/>
      <c r="R17" s="100"/>
      <c r="S17" s="103" t="s">
        <v>27</v>
      </c>
    </row>
    <row r="18" ht="27" customHeight="true" spans="1:19">
      <c r="A18" s="51"/>
      <c r="B18" s="62"/>
      <c r="C18" s="63" t="s">
        <v>44</v>
      </c>
      <c r="D18" s="63"/>
      <c r="E18" s="63" t="s">
        <v>45</v>
      </c>
      <c r="F18" s="63"/>
      <c r="G18" s="63"/>
      <c r="H18" s="63" t="s">
        <v>46</v>
      </c>
      <c r="I18" s="63"/>
      <c r="J18" s="63" t="s">
        <v>47</v>
      </c>
      <c r="K18" s="63"/>
      <c r="L18" s="63"/>
      <c r="M18" s="63"/>
      <c r="N18" s="63" t="s">
        <v>46</v>
      </c>
      <c r="O18" s="63"/>
      <c r="P18" s="99" t="s">
        <v>44</v>
      </c>
      <c r="Q18" s="100"/>
      <c r="R18" s="100"/>
      <c r="S18" s="123">
        <v>0.95</v>
      </c>
    </row>
    <row r="19" ht="35.1" customHeight="true" spans="1:19">
      <c r="A19" s="51"/>
      <c r="B19" s="64" t="s">
        <v>48</v>
      </c>
      <c r="C19" s="65" t="s">
        <v>49</v>
      </c>
      <c r="D19" s="65"/>
      <c r="E19" s="65"/>
      <c r="F19" s="65"/>
      <c r="G19" s="65"/>
      <c r="H19" s="102"/>
      <c r="I19" s="102"/>
      <c r="J19" s="102"/>
      <c r="K19" s="65" t="s">
        <v>50</v>
      </c>
      <c r="L19" s="65"/>
      <c r="M19" s="65"/>
      <c r="N19" s="65"/>
      <c r="O19" s="65"/>
      <c r="P19" s="121"/>
      <c r="Q19" s="121"/>
      <c r="R19" s="121"/>
      <c r="S19" s="121"/>
    </row>
    <row r="20" ht="34.5" customHeight="true" spans="1:19">
      <c r="A20" s="66"/>
      <c r="B20" s="64"/>
      <c r="C20" s="67" t="s">
        <v>51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ht="34.2" customHeight="true" spans="1:19">
      <c r="A21" s="43" t="s">
        <v>52</v>
      </c>
      <c r="B21" s="68" t="s">
        <v>53</v>
      </c>
      <c r="C21" s="68"/>
      <c r="D21" s="63" t="s">
        <v>54</v>
      </c>
      <c r="E21" s="103"/>
      <c r="F21" s="80" t="s">
        <v>55</v>
      </c>
      <c r="G21" s="80"/>
      <c r="H21" s="80"/>
      <c r="I21" s="63" t="s">
        <v>56</v>
      </c>
      <c r="J21" s="63"/>
      <c r="K21" s="63"/>
      <c r="L21" s="63"/>
      <c r="M21" s="63"/>
      <c r="N21" s="63" t="s">
        <v>57</v>
      </c>
      <c r="O21" s="63"/>
      <c r="P21" s="63"/>
      <c r="Q21" s="63"/>
      <c r="R21" s="63"/>
      <c r="S21" s="63"/>
    </row>
    <row r="22" ht="34.2" customHeight="true" spans="1:19">
      <c r="A22" s="46"/>
      <c r="B22" s="69" t="s">
        <v>58</v>
      </c>
      <c r="C22" s="70" t="s">
        <v>59</v>
      </c>
      <c r="D22" s="70"/>
      <c r="E22" s="70"/>
      <c r="F22" s="70"/>
      <c r="G22" s="70"/>
      <c r="H22" s="104" t="s">
        <v>60</v>
      </c>
      <c r="I22" s="112"/>
      <c r="J22" s="112"/>
      <c r="K22" s="112"/>
      <c r="L22" s="112"/>
      <c r="M22" s="112" t="s">
        <v>61</v>
      </c>
      <c r="N22" s="112"/>
      <c r="O22" s="112"/>
      <c r="P22" s="112"/>
      <c r="Q22" s="112"/>
      <c r="R22" s="112"/>
      <c r="S22" s="112"/>
    </row>
    <row r="23" ht="27" customHeight="true" spans="1:19">
      <c r="A23" s="46"/>
      <c r="B23" s="71"/>
      <c r="C23" s="72" t="s">
        <v>62</v>
      </c>
      <c r="D23" s="73"/>
      <c r="E23" s="73"/>
      <c r="F23" s="73"/>
      <c r="G23" s="105"/>
      <c r="H23" s="72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</row>
    <row r="24" ht="37.2" customHeight="true" spans="1:19">
      <c r="A24" s="74"/>
      <c r="B24" s="75"/>
      <c r="C24" s="76"/>
      <c r="D24" s="77"/>
      <c r="E24" s="77"/>
      <c r="F24" s="77"/>
      <c r="G24" s="106"/>
      <c r="H24" s="72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</row>
    <row r="25" ht="35.1" customHeight="true" spans="1:19">
      <c r="A25" s="43" t="s">
        <v>52</v>
      </c>
      <c r="B25" s="78" t="s">
        <v>63</v>
      </c>
      <c r="C25" s="79" t="s">
        <v>64</v>
      </c>
      <c r="D25" s="80"/>
      <c r="E25" s="80"/>
      <c r="F25" s="80"/>
      <c r="G25" s="80"/>
      <c r="H25" s="107" t="s">
        <v>65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ht="45.9" customHeight="true" spans="1:19">
      <c r="A26" s="46"/>
      <c r="B26" s="81"/>
      <c r="C26" s="79" t="s">
        <v>66</v>
      </c>
      <c r="D26" s="80"/>
      <c r="E26" s="80"/>
      <c r="F26" s="80"/>
      <c r="G26" s="80"/>
      <c r="H26" s="76" t="s">
        <v>67</v>
      </c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24"/>
    </row>
    <row r="27" ht="35.1" customHeight="true" spans="1:19">
      <c r="A27" s="46"/>
      <c r="B27" s="82" t="s">
        <v>68</v>
      </c>
      <c r="C27" s="83" t="s">
        <v>69</v>
      </c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125"/>
    </row>
    <row r="28" ht="35.1" customHeight="true" spans="1:19">
      <c r="A28" s="46"/>
      <c r="B28" s="85"/>
      <c r="C28" s="83" t="s">
        <v>70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125"/>
    </row>
    <row r="29" ht="35.1" customHeight="true" spans="1:19">
      <c r="A29" s="46"/>
      <c r="B29" s="85"/>
      <c r="C29" s="86" t="s">
        <v>71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126"/>
    </row>
    <row r="30" ht="35.1" customHeight="true" spans="1:19">
      <c r="A30" s="46"/>
      <c r="B30" s="88" t="s">
        <v>48</v>
      </c>
      <c r="C30" s="65" t="s">
        <v>49</v>
      </c>
      <c r="D30" s="65"/>
      <c r="E30" s="65"/>
      <c r="F30" s="65"/>
      <c r="G30" s="65"/>
      <c r="H30" s="102"/>
      <c r="I30" s="102"/>
      <c r="J30" s="102"/>
      <c r="K30" s="65" t="s">
        <v>50</v>
      </c>
      <c r="L30" s="65"/>
      <c r="M30" s="65"/>
      <c r="N30" s="65"/>
      <c r="O30" s="65"/>
      <c r="P30" s="121"/>
      <c r="Q30" s="121"/>
      <c r="R30" s="121"/>
      <c r="S30" s="121"/>
    </row>
    <row r="31" ht="45.9" customHeight="true" spans="1:19">
      <c r="A31" s="74"/>
      <c r="B31" s="88"/>
      <c r="C31" s="67" t="s">
        <v>51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ht="21.9" customHeight="true" spans="1:19">
      <c r="A32" s="89" t="s">
        <v>72</v>
      </c>
      <c r="B32" s="90" t="s">
        <v>73</v>
      </c>
      <c r="C32" s="63" t="s">
        <v>74</v>
      </c>
      <c r="D32" s="63"/>
      <c r="E32" s="80" t="s">
        <v>75</v>
      </c>
      <c r="F32" s="80"/>
      <c r="G32" s="80"/>
      <c r="H32" s="63" t="s">
        <v>76</v>
      </c>
      <c r="I32" s="63"/>
      <c r="J32" s="80" t="s">
        <v>77</v>
      </c>
      <c r="K32" s="80"/>
      <c r="L32" s="80"/>
      <c r="M32" s="80"/>
      <c r="N32" s="63" t="s">
        <v>78</v>
      </c>
      <c r="O32" s="63"/>
      <c r="P32" s="63" t="s">
        <v>79</v>
      </c>
      <c r="Q32" s="63"/>
      <c r="R32" s="63"/>
      <c r="S32" s="127">
        <v>0.6917</v>
      </c>
    </row>
    <row r="33" ht="21.9" customHeight="true" spans="1:19">
      <c r="A33" s="89"/>
      <c r="B33" s="91"/>
      <c r="C33" s="63" t="s">
        <v>80</v>
      </c>
      <c r="D33" s="63"/>
      <c r="E33" s="80" t="s">
        <v>75</v>
      </c>
      <c r="F33" s="80"/>
      <c r="G33" s="80"/>
      <c r="H33" s="63" t="s">
        <v>81</v>
      </c>
      <c r="I33" s="63"/>
      <c r="J33" s="80" t="s">
        <v>77</v>
      </c>
      <c r="K33" s="80"/>
      <c r="L33" s="80"/>
      <c r="M33" s="80"/>
      <c r="N33" s="63" t="s">
        <v>82</v>
      </c>
      <c r="O33" s="63"/>
      <c r="P33" s="63" t="s">
        <v>79</v>
      </c>
      <c r="Q33" s="63"/>
      <c r="R33" s="63"/>
      <c r="S33" s="127">
        <v>0.6884</v>
      </c>
    </row>
    <row r="34" ht="39" customHeight="true" spans="1:19">
      <c r="A34" s="89"/>
      <c r="B34" s="62" t="s">
        <v>83</v>
      </c>
      <c r="C34" s="48" t="s">
        <v>84</v>
      </c>
      <c r="D34" s="49"/>
      <c r="E34" s="49"/>
      <c r="F34" s="49"/>
      <c r="G34" s="49"/>
      <c r="H34" s="49"/>
      <c r="I34" s="49"/>
      <c r="J34" s="49"/>
      <c r="K34" s="50"/>
      <c r="L34" s="48" t="s">
        <v>85</v>
      </c>
      <c r="M34" s="49"/>
      <c r="N34" s="49"/>
      <c r="O34" s="49"/>
      <c r="P34" s="49"/>
      <c r="Q34" s="49"/>
      <c r="R34" s="49"/>
      <c r="S34" s="50"/>
    </row>
    <row r="35" ht="39" customHeight="true" spans="1:19">
      <c r="A35" s="89"/>
      <c r="B35" s="62"/>
      <c r="C35" s="48" t="s">
        <v>86</v>
      </c>
      <c r="D35" s="50"/>
      <c r="E35" s="62" t="s">
        <v>87</v>
      </c>
      <c r="F35" s="62">
        <v>92.99</v>
      </c>
      <c r="G35" s="62" t="s">
        <v>88</v>
      </c>
      <c r="H35" s="108"/>
      <c r="I35" s="62" t="s">
        <v>89</v>
      </c>
      <c r="J35" s="48"/>
      <c r="K35" s="50"/>
      <c r="L35" s="48"/>
      <c r="M35" s="49"/>
      <c r="N35" s="49"/>
      <c r="O35" s="49"/>
      <c r="P35" s="49"/>
      <c r="Q35" s="49"/>
      <c r="R35" s="49"/>
      <c r="S35" s="50"/>
    </row>
    <row r="36" ht="39" customHeight="true" spans="1:19">
      <c r="A36" s="89"/>
      <c r="B36" s="62"/>
      <c r="C36" s="48" t="s">
        <v>90</v>
      </c>
      <c r="D36" s="50"/>
      <c r="E36" s="109" t="s">
        <v>91</v>
      </c>
      <c r="F36" s="110" t="s">
        <v>92</v>
      </c>
      <c r="G36" s="62" t="s">
        <v>93</v>
      </c>
      <c r="H36" s="110" t="s">
        <v>92</v>
      </c>
      <c r="I36" s="62" t="s">
        <v>89</v>
      </c>
      <c r="J36" s="115">
        <v>1</v>
      </c>
      <c r="K36" s="50"/>
      <c r="L36" s="48"/>
      <c r="M36" s="49"/>
      <c r="N36" s="49"/>
      <c r="O36" s="49"/>
      <c r="P36" s="49"/>
      <c r="Q36" s="49"/>
      <c r="R36" s="49"/>
      <c r="S36" s="50"/>
    </row>
    <row r="37" ht="32.25" customHeight="true" spans="1:19">
      <c r="A37" s="89"/>
      <c r="B37" s="62"/>
      <c r="C37" s="48" t="s">
        <v>94</v>
      </c>
      <c r="D37" s="50"/>
      <c r="E37" s="109" t="s">
        <v>91</v>
      </c>
      <c r="F37" s="110" t="s">
        <v>95</v>
      </c>
      <c r="G37" s="62" t="s">
        <v>93</v>
      </c>
      <c r="H37" s="110" t="s">
        <v>96</v>
      </c>
      <c r="I37" s="62" t="s">
        <v>89</v>
      </c>
      <c r="J37" s="115">
        <v>1</v>
      </c>
      <c r="K37" s="50"/>
      <c r="L37" s="48"/>
      <c r="M37" s="49"/>
      <c r="N37" s="49"/>
      <c r="O37" s="49"/>
      <c r="P37" s="49"/>
      <c r="Q37" s="49"/>
      <c r="R37" s="49"/>
      <c r="S37" s="50"/>
    </row>
    <row r="38" ht="30.75" customHeight="true" spans="1:19">
      <c r="A38" s="89"/>
      <c r="B38" s="62"/>
      <c r="C38" s="48" t="s">
        <v>97</v>
      </c>
      <c r="D38" s="50"/>
      <c r="E38" s="62" t="s">
        <v>98</v>
      </c>
      <c r="F38" s="62"/>
      <c r="G38" s="62" t="s">
        <v>99</v>
      </c>
      <c r="H38" s="62" t="s">
        <v>100</v>
      </c>
      <c r="I38" s="110" t="s">
        <v>101</v>
      </c>
      <c r="J38" s="48" t="s">
        <v>102</v>
      </c>
      <c r="K38" s="50"/>
      <c r="L38" s="48"/>
      <c r="M38" s="49"/>
      <c r="N38" s="49"/>
      <c r="O38" s="49"/>
      <c r="P38" s="49"/>
      <c r="Q38" s="49"/>
      <c r="R38" s="49"/>
      <c r="S38" s="50"/>
    </row>
    <row r="39" ht="60.9" customHeight="true" spans="1:19">
      <c r="A39" s="89"/>
      <c r="B39" s="62" t="s">
        <v>103</v>
      </c>
      <c r="C39" s="48" t="s">
        <v>104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50"/>
    </row>
    <row r="40" ht="30.75" customHeight="true" spans="1:19">
      <c r="A40" s="89"/>
      <c r="B40" s="92" t="s">
        <v>105</v>
      </c>
      <c r="C40" s="93" t="s">
        <v>106</v>
      </c>
      <c r="D40" s="94"/>
      <c r="E40" s="94"/>
      <c r="F40" s="94"/>
      <c r="G40" s="94"/>
      <c r="H40" s="111"/>
      <c r="I40" s="116" t="s">
        <v>107</v>
      </c>
      <c r="J40" s="117"/>
      <c r="K40" s="117"/>
      <c r="L40" s="117"/>
      <c r="M40" s="117"/>
      <c r="N40" s="117"/>
      <c r="O40" s="117"/>
      <c r="P40" s="117"/>
      <c r="Q40" s="117"/>
      <c r="R40" s="117"/>
      <c r="S40" s="128"/>
    </row>
    <row r="41" ht="95.25" customHeight="true" spans="1:19">
      <c r="A41" s="95"/>
      <c r="B41" s="92"/>
      <c r="C41" s="49" t="s">
        <v>108</v>
      </c>
      <c r="D41" s="50"/>
      <c r="E41" s="109">
        <v>6</v>
      </c>
      <c r="F41" s="109" t="s">
        <v>109</v>
      </c>
      <c r="G41" s="62" t="s">
        <v>110</v>
      </c>
      <c r="H41" s="62">
        <v>6</v>
      </c>
      <c r="I41" s="59" t="s">
        <v>111</v>
      </c>
      <c r="J41" s="59" t="s">
        <v>112</v>
      </c>
      <c r="K41" s="59">
        <v>6</v>
      </c>
      <c r="L41" s="118" t="s">
        <v>111</v>
      </c>
      <c r="N41" s="118" t="s">
        <v>113</v>
      </c>
      <c r="O41" s="118"/>
      <c r="P41" s="118">
        <v>100</v>
      </c>
      <c r="Q41" s="118" t="s">
        <v>114</v>
      </c>
      <c r="R41" s="118"/>
      <c r="S41" s="118"/>
    </row>
    <row r="42" ht="18" spans="1:19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ht="12" customHeight="true" spans="1:19">
      <c r="A43" s="21"/>
      <c r="B43" s="21"/>
      <c r="C43" s="21"/>
      <c r="D43" s="22" t="s">
        <v>115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ht="12" customHeight="true" spans="1:19">
      <c r="A44" s="21"/>
      <c r="B44" s="21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ht="12" customHeight="true" spans="1:19">
      <c r="A45" s="21"/>
      <c r="B45" s="21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ht="18.75" customHeight="true" spans="1:19">
      <c r="A46" s="97" t="s">
        <v>116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</row>
    <row r="47" ht="18.75" customHeight="true" spans="1:19">
      <c r="A47" s="97" t="s">
        <v>117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</row>
    <row r="48" ht="18.75" customHeight="true" spans="1:19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</row>
    <row r="49" ht="18" spans="1:19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</row>
  </sheetData>
  <mergeCells count="133">
    <mergeCell ref="A1:S1"/>
    <mergeCell ref="A2:S2"/>
    <mergeCell ref="A3:S3"/>
    <mergeCell ref="B5:D5"/>
    <mergeCell ref="E5:N5"/>
    <mergeCell ref="P5:S5"/>
    <mergeCell ref="B6:D6"/>
    <mergeCell ref="E6:S6"/>
    <mergeCell ref="B7:E7"/>
    <mergeCell ref="F7:H7"/>
    <mergeCell ref="I7:J7"/>
    <mergeCell ref="K7:N7"/>
    <mergeCell ref="P7:S7"/>
    <mergeCell ref="B8:S8"/>
    <mergeCell ref="B9:S9"/>
    <mergeCell ref="B10:S10"/>
    <mergeCell ref="B11:S11"/>
    <mergeCell ref="B12:D12"/>
    <mergeCell ref="E12:S12"/>
    <mergeCell ref="C13:D13"/>
    <mergeCell ref="E13:F13"/>
    <mergeCell ref="I13:J13"/>
    <mergeCell ref="K13:M13"/>
    <mergeCell ref="N13:S13"/>
    <mergeCell ref="H14:I14"/>
    <mergeCell ref="J14:K14"/>
    <mergeCell ref="L14:N14"/>
    <mergeCell ref="O14:S14"/>
    <mergeCell ref="H15:I15"/>
    <mergeCell ref="J15:K15"/>
    <mergeCell ref="L15:N15"/>
    <mergeCell ref="O15:S15"/>
    <mergeCell ref="C16:D16"/>
    <mergeCell ref="E16:F16"/>
    <mergeCell ref="I16:J16"/>
    <mergeCell ref="K16:M16"/>
    <mergeCell ref="N16:S16"/>
    <mergeCell ref="C17:D17"/>
    <mergeCell ref="E17:F17"/>
    <mergeCell ref="H17:I17"/>
    <mergeCell ref="J17:K17"/>
    <mergeCell ref="L17:N17"/>
    <mergeCell ref="P17:R17"/>
    <mergeCell ref="C18:D18"/>
    <mergeCell ref="E18:G18"/>
    <mergeCell ref="H18:I18"/>
    <mergeCell ref="J18:M18"/>
    <mergeCell ref="N18:O18"/>
    <mergeCell ref="P18:R18"/>
    <mergeCell ref="C19:G19"/>
    <mergeCell ref="H19:J19"/>
    <mergeCell ref="K19:O19"/>
    <mergeCell ref="P19:S19"/>
    <mergeCell ref="C20:S20"/>
    <mergeCell ref="B21:C21"/>
    <mergeCell ref="D21:E21"/>
    <mergeCell ref="F21:H21"/>
    <mergeCell ref="I21:M21"/>
    <mergeCell ref="N21:S21"/>
    <mergeCell ref="C22:G22"/>
    <mergeCell ref="H22:L22"/>
    <mergeCell ref="M22:S22"/>
    <mergeCell ref="H23:S23"/>
    <mergeCell ref="H24:S24"/>
    <mergeCell ref="C25:G25"/>
    <mergeCell ref="I25:S25"/>
    <mergeCell ref="C26:G26"/>
    <mergeCell ref="H26:S26"/>
    <mergeCell ref="C27:S27"/>
    <mergeCell ref="C28:S28"/>
    <mergeCell ref="C29:S29"/>
    <mergeCell ref="C30:G30"/>
    <mergeCell ref="H30:J30"/>
    <mergeCell ref="K30:O30"/>
    <mergeCell ref="P30:S30"/>
    <mergeCell ref="C31:S31"/>
    <mergeCell ref="C32:D32"/>
    <mergeCell ref="E32:G32"/>
    <mergeCell ref="H32:I32"/>
    <mergeCell ref="J32:M32"/>
    <mergeCell ref="N32:O32"/>
    <mergeCell ref="P32:R32"/>
    <mergeCell ref="C33:D33"/>
    <mergeCell ref="E33:G33"/>
    <mergeCell ref="H33:I33"/>
    <mergeCell ref="J33:M33"/>
    <mergeCell ref="N33:O33"/>
    <mergeCell ref="P33:R33"/>
    <mergeCell ref="C34:K34"/>
    <mergeCell ref="L34:S34"/>
    <mergeCell ref="C35:D35"/>
    <mergeCell ref="J35:K35"/>
    <mergeCell ref="L35:S35"/>
    <mergeCell ref="C36:D36"/>
    <mergeCell ref="J36:K36"/>
    <mergeCell ref="L36:S36"/>
    <mergeCell ref="C37:D37"/>
    <mergeCell ref="J37:K37"/>
    <mergeCell ref="L37:S37"/>
    <mergeCell ref="C38:D38"/>
    <mergeCell ref="E38:F38"/>
    <mergeCell ref="J38:K38"/>
    <mergeCell ref="L38:S38"/>
    <mergeCell ref="C39:S39"/>
    <mergeCell ref="C40:H40"/>
    <mergeCell ref="I40:S40"/>
    <mergeCell ref="C41:D41"/>
    <mergeCell ref="A42:S42"/>
    <mergeCell ref="A46:S46"/>
    <mergeCell ref="A47:S47"/>
    <mergeCell ref="A48:S48"/>
    <mergeCell ref="A5:A7"/>
    <mergeCell ref="A8:A10"/>
    <mergeCell ref="A12:A20"/>
    <mergeCell ref="A21:A24"/>
    <mergeCell ref="A25:A31"/>
    <mergeCell ref="A32:A41"/>
    <mergeCell ref="B13:B16"/>
    <mergeCell ref="B17:B18"/>
    <mergeCell ref="B19:B20"/>
    <mergeCell ref="B22:B24"/>
    <mergeCell ref="B25:B26"/>
    <mergeCell ref="B27:B29"/>
    <mergeCell ref="B30:B31"/>
    <mergeCell ref="B32:B33"/>
    <mergeCell ref="B34:B38"/>
    <mergeCell ref="B40:B41"/>
    <mergeCell ref="G14:G15"/>
    <mergeCell ref="C14:D15"/>
    <mergeCell ref="E14:F15"/>
    <mergeCell ref="C23:G24"/>
    <mergeCell ref="D43:S45"/>
    <mergeCell ref="A43:C45"/>
  </mergeCells>
  <hyperlinks>
    <hyperlink ref="P7" r:id="rId1" display="1153760016@qq.com"/>
    <hyperlink ref="O14" r:id="rId2" display="https://www.zhanjiang.gov.cn/zdlyxxgk/czyjshsg/bmyjs/bmys/2022/content/post_1573034.html"/>
  </hyperlinks>
  <printOptions horizontalCentered="true"/>
  <pageMargins left="0.51" right="0.51" top="0.432638888888889" bottom="0.156944444444444" header="0.31" footer="0.31"/>
  <pageSetup paperSize="9" scale="88" fitToHeight="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F30"/>
  <sheetViews>
    <sheetView workbookViewId="0">
      <selection activeCell="M12" sqref="M12"/>
    </sheetView>
  </sheetViews>
  <sheetFormatPr defaultColWidth="9" defaultRowHeight="13.5"/>
  <cols>
    <col min="1" max="1" width="23.4416666666667" customWidth="true"/>
    <col min="4" max="4" width="11.5"/>
    <col min="7" max="7" width="13.75"/>
    <col min="8" max="8" width="32.5" customWidth="true"/>
    <col min="16" max="16" width="12.625"/>
    <col min="18" max="18" width="23.875" customWidth="true"/>
    <col min="19" max="19" width="11.875" customWidth="true"/>
  </cols>
  <sheetData>
    <row r="1" ht="18.75" spans="1:1">
      <c r="A1" s="4" t="s">
        <v>118</v>
      </c>
    </row>
    <row r="2" s="1" customFormat="true" ht="29.25" customHeight="true" spans="1:30">
      <c r="A2" s="5" t="s">
        <v>119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true" ht="20.25" spans="1:30">
      <c r="A3" s="6" t="s">
        <v>120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="1" customFormat="true" ht="14.25" spans="1:3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  <c r="P4" s="7"/>
      <c r="Q4" s="7"/>
      <c r="R4" s="7"/>
      <c r="S4" s="7"/>
      <c r="T4" s="7" t="s">
        <v>121</v>
      </c>
      <c r="U4" s="7"/>
      <c r="V4" s="7"/>
      <c r="W4" s="7"/>
      <c r="X4" s="7"/>
      <c r="Y4" s="7"/>
      <c r="Z4" s="7"/>
      <c r="AA4" s="7"/>
      <c r="AB4" s="7"/>
      <c r="AC4" s="7"/>
      <c r="AD4" s="7"/>
    </row>
    <row r="5" ht="27" customHeight="true" spans="1:32">
      <c r="A5" s="8" t="s">
        <v>122</v>
      </c>
      <c r="B5" s="9" t="s">
        <v>123</v>
      </c>
      <c r="C5" s="9"/>
      <c r="D5" s="9"/>
      <c r="E5" s="9"/>
      <c r="F5" s="9"/>
      <c r="G5" s="9"/>
      <c r="H5" s="9"/>
      <c r="I5" s="9"/>
      <c r="J5" s="9"/>
      <c r="K5" s="9"/>
      <c r="L5" s="9"/>
      <c r="M5" s="26" t="s">
        <v>124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9"/>
      <c r="AD5" s="30" t="s">
        <v>125</v>
      </c>
      <c r="AE5" s="10" t="s">
        <v>126</v>
      </c>
      <c r="AF5" s="31"/>
    </row>
    <row r="6" ht="42" customHeight="true" spans="1:32">
      <c r="A6" s="8"/>
      <c r="B6" s="10" t="s">
        <v>127</v>
      </c>
      <c r="C6" s="10" t="s">
        <v>128</v>
      </c>
      <c r="D6" s="11" t="s">
        <v>129</v>
      </c>
      <c r="E6" s="24"/>
      <c r="F6" s="25"/>
      <c r="G6" s="24"/>
      <c r="H6" s="11" t="s">
        <v>130</v>
      </c>
      <c r="I6" s="24"/>
      <c r="J6" s="25"/>
      <c r="K6" s="10" t="s">
        <v>131</v>
      </c>
      <c r="L6" s="10" t="s">
        <v>132</v>
      </c>
      <c r="M6" s="10" t="s">
        <v>127</v>
      </c>
      <c r="N6" s="11" t="s">
        <v>133</v>
      </c>
      <c r="O6" s="25"/>
      <c r="P6" s="11" t="s">
        <v>134</v>
      </c>
      <c r="Q6" s="24"/>
      <c r="R6" s="24"/>
      <c r="S6" s="25"/>
      <c r="T6" s="11" t="s">
        <v>135</v>
      </c>
      <c r="U6" s="24"/>
      <c r="V6" s="24"/>
      <c r="W6" s="25"/>
      <c r="X6" s="11" t="s">
        <v>131</v>
      </c>
      <c r="Y6" s="24"/>
      <c r="Z6" s="24"/>
      <c r="AA6" s="25"/>
      <c r="AB6" s="11" t="s">
        <v>132</v>
      </c>
      <c r="AC6" s="25"/>
      <c r="AD6" s="32"/>
      <c r="AE6" s="33"/>
      <c r="AF6" s="31"/>
    </row>
    <row r="7" s="2" customFormat="true" ht="40.5" spans="1:32">
      <c r="A7" s="8"/>
      <c r="B7" s="12"/>
      <c r="C7" s="12"/>
      <c r="D7" s="8" t="s">
        <v>136</v>
      </c>
      <c r="E7" s="8" t="s">
        <v>137</v>
      </c>
      <c r="F7" s="8" t="s">
        <v>138</v>
      </c>
      <c r="G7" s="8" t="s">
        <v>139</v>
      </c>
      <c r="H7" s="8" t="s">
        <v>140</v>
      </c>
      <c r="I7" s="8" t="s">
        <v>141</v>
      </c>
      <c r="J7" s="8" t="s">
        <v>142</v>
      </c>
      <c r="K7" s="12"/>
      <c r="L7" s="12"/>
      <c r="M7" s="12"/>
      <c r="N7" s="8" t="s">
        <v>143</v>
      </c>
      <c r="O7" s="8" t="s">
        <v>144</v>
      </c>
      <c r="P7" s="8" t="s">
        <v>143</v>
      </c>
      <c r="Q7" s="8" t="s">
        <v>144</v>
      </c>
      <c r="R7" s="8" t="s">
        <v>145</v>
      </c>
      <c r="S7" s="8" t="s">
        <v>146</v>
      </c>
      <c r="T7" s="8" t="s">
        <v>143</v>
      </c>
      <c r="U7" s="8" t="s">
        <v>144</v>
      </c>
      <c r="V7" s="8" t="s">
        <v>145</v>
      </c>
      <c r="W7" s="8" t="s">
        <v>146</v>
      </c>
      <c r="X7" s="8" t="s">
        <v>143</v>
      </c>
      <c r="Y7" s="8" t="s">
        <v>144</v>
      </c>
      <c r="Z7" s="8" t="s">
        <v>145</v>
      </c>
      <c r="AA7" s="8" t="s">
        <v>146</v>
      </c>
      <c r="AB7" s="8" t="s">
        <v>143</v>
      </c>
      <c r="AC7" s="8" t="s">
        <v>144</v>
      </c>
      <c r="AD7" s="34"/>
      <c r="AE7" s="12"/>
      <c r="AF7" s="35"/>
    </row>
    <row r="8" ht="20.1" customHeight="true" spans="1:32">
      <c r="A8" s="13" t="s">
        <v>147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31"/>
    </row>
    <row r="9" ht="20.1" customHeight="true" spans="1:31">
      <c r="A9" s="14" t="s">
        <v>148</v>
      </c>
      <c r="B9" s="14"/>
      <c r="C9" s="15">
        <f>2425853.12/10000</f>
        <v>242.585312</v>
      </c>
      <c r="D9" s="16">
        <v>5259.111325</v>
      </c>
      <c r="E9" s="16">
        <f>(500000)/10000</f>
        <v>50</v>
      </c>
      <c r="F9" s="16"/>
      <c r="G9" s="16">
        <f>D9-E9</f>
        <v>5209.111325</v>
      </c>
      <c r="H9" s="14"/>
      <c r="I9" s="14"/>
      <c r="J9" s="14"/>
      <c r="K9" s="14"/>
      <c r="L9" s="14"/>
      <c r="M9" s="14"/>
      <c r="N9" s="14"/>
      <c r="O9" s="14"/>
      <c r="P9" s="16">
        <f>SUM(P10:P11)</f>
        <v>2417.116898</v>
      </c>
      <c r="Q9" s="28">
        <f>3000+10+12.3+72+111.06</f>
        <v>3205.36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="3" customFormat="true" ht="20.1" customHeight="true" spans="1:31">
      <c r="A10" s="16" t="s">
        <v>149</v>
      </c>
      <c r="B10" s="16"/>
      <c r="C10" s="15">
        <f>2425853.12/10000</f>
        <v>242.585312</v>
      </c>
      <c r="D10" s="16">
        <v>5259.111325</v>
      </c>
      <c r="E10" s="16">
        <f>(500000)/10000</f>
        <v>50</v>
      </c>
      <c r="F10" s="16"/>
      <c r="G10" s="16">
        <f>D10-E10</f>
        <v>5209.111325</v>
      </c>
      <c r="H10" s="16"/>
      <c r="I10" s="16"/>
      <c r="J10" s="16"/>
      <c r="K10" s="16"/>
      <c r="L10" s="16"/>
      <c r="M10" s="16"/>
      <c r="N10" s="16"/>
      <c r="O10" s="16"/>
      <c r="P10" s="16">
        <f>SUM(P11:P12)</f>
        <v>1860.590977</v>
      </c>
      <c r="Q10" s="28">
        <f>3000+10+12.3+72+111.06</f>
        <v>3205.36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="3" customFormat="true" ht="20.1" customHeight="true" spans="1:31">
      <c r="A11" s="16" t="s">
        <v>150</v>
      </c>
      <c r="B11" s="16"/>
      <c r="C11" s="15">
        <f>52201.72/10000</f>
        <v>5.220172</v>
      </c>
      <c r="D11" s="16">
        <v>436.351325</v>
      </c>
      <c r="F11" s="16"/>
      <c r="G11" s="16">
        <f>D11-E11</f>
        <v>436.351325</v>
      </c>
      <c r="H11" s="16"/>
      <c r="I11" s="16"/>
      <c r="J11" s="16"/>
      <c r="K11" s="16"/>
      <c r="L11" s="16"/>
      <c r="M11" s="16"/>
      <c r="N11" s="16"/>
      <c r="O11" s="16"/>
      <c r="P11" s="16">
        <f>5565259.21/10000</f>
        <v>556.525921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="3" customFormat="true" ht="124" customHeight="true" spans="1:31">
      <c r="A12" s="16" t="s">
        <v>151</v>
      </c>
      <c r="B12" s="16"/>
      <c r="C12" s="15">
        <f>2373651.4/10000</f>
        <v>237.36514</v>
      </c>
      <c r="D12" s="16">
        <v>4822.76</v>
      </c>
      <c r="E12" s="16">
        <f>(500000)/10000</f>
        <v>50</v>
      </c>
      <c r="F12" s="16"/>
      <c r="G12" s="16">
        <f>D12-E12</f>
        <v>4772.76</v>
      </c>
      <c r="H12" s="16"/>
      <c r="I12" s="16"/>
      <c r="J12" s="16"/>
      <c r="K12" s="16"/>
      <c r="L12" s="16"/>
      <c r="M12" s="16"/>
      <c r="N12" s="16"/>
      <c r="O12" s="16"/>
      <c r="P12" s="16">
        <f>13040650.56/10000</f>
        <v>1304.065056</v>
      </c>
      <c r="Q12" s="28">
        <f>3000+10+12.3+72+111.06</f>
        <v>3205.36</v>
      </c>
      <c r="R12" s="36" t="s">
        <v>152</v>
      </c>
      <c r="S12" s="28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="3" customFormat="true" ht="20.1" customHeight="true" spans="1:31">
      <c r="A13" s="16" t="s">
        <v>153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="3" customFormat="true" ht="20.1" customHeight="true" spans="1:31">
      <c r="A14" s="16" t="s">
        <v>154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="3" customFormat="true" ht="20.1" customHeight="true" spans="1:31">
      <c r="A15" s="16" t="s">
        <v>155</v>
      </c>
      <c r="B15" s="16"/>
      <c r="C15" s="16"/>
      <c r="D15" s="1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="3" customFormat="true" ht="20.1" customHeight="true" spans="1:31">
      <c r="A16" s="16" t="s">
        <v>156</v>
      </c>
      <c r="B16" s="16"/>
      <c r="C16" s="16"/>
      <c r="D16" s="16"/>
      <c r="E16" s="16"/>
      <c r="F16" s="16"/>
      <c r="G16" s="16"/>
      <c r="H16" s="16"/>
      <c r="I16" s="16"/>
      <c r="J16" s="16">
        <f>SUM(J17:J20)</f>
        <v>3976.537</v>
      </c>
      <c r="K16" s="16"/>
      <c r="L16" s="16"/>
      <c r="M16" s="16"/>
      <c r="N16" s="16"/>
      <c r="O16" s="16"/>
      <c r="P16" s="16"/>
      <c r="Q16" s="16"/>
      <c r="R16" s="16"/>
      <c r="S16" s="16"/>
      <c r="T16" s="16">
        <f>SUM(T17:T20)</f>
        <v>94.5</v>
      </c>
      <c r="U16" s="16">
        <f>SUM(U17:U20)</f>
        <v>3882.037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="3" customFormat="true" ht="20.1" customHeight="true" spans="1:31">
      <c r="A17" s="16" t="s">
        <v>153</v>
      </c>
      <c r="B17" s="16"/>
      <c r="C17" s="16"/>
      <c r="D17" s="16"/>
      <c r="E17" s="16"/>
      <c r="F17" s="16"/>
      <c r="G17" s="16"/>
      <c r="H17" s="16" t="s">
        <v>157</v>
      </c>
      <c r="I17" s="16"/>
      <c r="J17" s="16">
        <v>372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v>372</v>
      </c>
      <c r="V17" s="16" t="s">
        <v>158</v>
      </c>
      <c r="W17" s="16"/>
      <c r="X17" s="16"/>
      <c r="Y17" s="16"/>
      <c r="Z17" s="16"/>
      <c r="AA17" s="16"/>
      <c r="AB17" s="16"/>
      <c r="AC17" s="16"/>
      <c r="AD17" s="16"/>
      <c r="AE17" s="16"/>
    </row>
    <row r="18" s="3" customFormat="true" ht="20.1" customHeight="true" spans="1:31">
      <c r="A18" s="16" t="s">
        <v>154</v>
      </c>
      <c r="B18" s="16"/>
      <c r="C18" s="16"/>
      <c r="D18" s="16"/>
      <c r="E18" s="16"/>
      <c r="F18" s="16"/>
      <c r="G18" s="16"/>
      <c r="H18" s="16" t="s">
        <v>159</v>
      </c>
      <c r="I18" s="16"/>
      <c r="J18" s="16">
        <v>1651.037</v>
      </c>
      <c r="K18" s="16"/>
      <c r="L18" s="16"/>
      <c r="M18" s="16"/>
      <c r="N18" s="16"/>
      <c r="O18" s="16"/>
      <c r="P18" s="16"/>
      <c r="Q18" s="16"/>
      <c r="R18" s="16"/>
      <c r="S18" s="16"/>
      <c r="T18" s="16">
        <v>85.5</v>
      </c>
      <c r="U18" s="16">
        <f>J18-T18</f>
        <v>1565.537</v>
      </c>
      <c r="V18" s="16" t="s">
        <v>160</v>
      </c>
      <c r="W18" s="16"/>
      <c r="X18" s="16"/>
      <c r="Y18" s="16"/>
      <c r="Z18" s="16"/>
      <c r="AA18" s="16"/>
      <c r="AB18" s="16"/>
      <c r="AC18" s="16"/>
      <c r="AD18" s="16"/>
      <c r="AE18" s="16"/>
    </row>
    <row r="19" s="3" customFormat="true" ht="20.1" customHeight="true" spans="1:31">
      <c r="A19" s="16" t="s">
        <v>155</v>
      </c>
      <c r="B19" s="16"/>
      <c r="C19" s="16"/>
      <c r="D19" s="16"/>
      <c r="E19" s="16"/>
      <c r="F19" s="16"/>
      <c r="G19" s="16"/>
      <c r="H19" s="16" t="s">
        <v>161</v>
      </c>
      <c r="I19" s="16"/>
      <c r="J19" s="16">
        <v>468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>
        <v>468</v>
      </c>
      <c r="V19" s="16" t="s">
        <v>162</v>
      </c>
      <c r="W19" s="16"/>
      <c r="X19" s="16"/>
      <c r="Y19" s="16"/>
      <c r="Z19" s="16"/>
      <c r="AA19" s="16"/>
      <c r="AB19" s="16"/>
      <c r="AC19" s="16"/>
      <c r="AD19" s="16"/>
      <c r="AE19" s="16"/>
    </row>
    <row r="20" s="3" customFormat="true" ht="20.1" customHeight="true" spans="1:31">
      <c r="A20" s="16"/>
      <c r="B20" s="16"/>
      <c r="C20" s="16"/>
      <c r="D20" s="16"/>
      <c r="E20" s="16"/>
      <c r="F20" s="16"/>
      <c r="G20" s="16"/>
      <c r="H20" s="16" t="s">
        <v>163</v>
      </c>
      <c r="I20" s="16"/>
      <c r="J20" s="16">
        <v>1485.5</v>
      </c>
      <c r="K20" s="16"/>
      <c r="L20" s="16"/>
      <c r="M20" s="16"/>
      <c r="N20" s="16"/>
      <c r="O20" s="16"/>
      <c r="P20" s="16"/>
      <c r="Q20" s="16"/>
      <c r="R20" s="16"/>
      <c r="S20" s="16"/>
      <c r="T20" s="16">
        <v>9</v>
      </c>
      <c r="U20" s="16">
        <f>J20-T20</f>
        <v>1476.5</v>
      </c>
      <c r="V20" s="16" t="s">
        <v>164</v>
      </c>
      <c r="W20" s="16"/>
      <c r="X20" s="16"/>
      <c r="Y20" s="16"/>
      <c r="Z20" s="16"/>
      <c r="AA20" s="16"/>
      <c r="AB20" s="16"/>
      <c r="AC20" s="16"/>
      <c r="AD20" s="16"/>
      <c r="AE20" s="16"/>
    </row>
    <row r="21" s="3" customFormat="true" ht="20.1" customHeight="true" spans="1:3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="1" customFormat="true" ht="12" customHeight="true" spans="1:30">
      <c r="A22" s="21"/>
      <c r="B22" s="21"/>
      <c r="C22" s="21"/>
      <c r="D22" s="22" t="s">
        <v>165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="1" customFormat="true" ht="12" customHeight="true" spans="1:30">
      <c r="A23" s="21"/>
      <c r="B23" s="21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="1" customFormat="true" ht="12" customHeight="true" spans="1:30">
      <c r="A24" s="21"/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="1" customFormat="true" ht="18.75" customHeight="true" spans="1:30">
      <c r="A25" s="23" t="s">
        <v>166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</sheetData>
  <mergeCells count="23">
    <mergeCell ref="A2:AD2"/>
    <mergeCell ref="A3:AD3"/>
    <mergeCell ref="T4:V4"/>
    <mergeCell ref="B5:L5"/>
    <mergeCell ref="M5:AC5"/>
    <mergeCell ref="D6:G6"/>
    <mergeCell ref="H6:J6"/>
    <mergeCell ref="N6:O6"/>
    <mergeCell ref="P6:S6"/>
    <mergeCell ref="T6:W6"/>
    <mergeCell ref="X6:AA6"/>
    <mergeCell ref="AB6:AC6"/>
    <mergeCell ref="A25:AD25"/>
    <mergeCell ref="A5:A7"/>
    <mergeCell ref="B6:B7"/>
    <mergeCell ref="C6:C7"/>
    <mergeCell ref="K6:K7"/>
    <mergeCell ref="L6:L7"/>
    <mergeCell ref="M6:M7"/>
    <mergeCell ref="AD5:AD7"/>
    <mergeCell ref="AE5:AE7"/>
    <mergeCell ref="A22:C24"/>
    <mergeCell ref="D22:AD24"/>
  </mergeCells>
  <pageMargins left="0.393700787401575" right="0.393700787401575" top="0.748031496062992" bottom="0.748031496062992" header="0.31496062992126" footer="0.31496062992126"/>
  <pageSetup paperSize="9" scale="4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6"/>
  <sheetViews>
    <sheetView topLeftCell="A9" workbookViewId="0">
      <selection activeCell="A17" sqref="A17"/>
    </sheetView>
  </sheetViews>
  <sheetFormatPr defaultColWidth="9" defaultRowHeight="13.5"/>
  <cols>
    <col min="1" max="1" width="23.4416666666667" customWidth="true"/>
    <col min="4" max="4" width="11.5"/>
    <col min="7" max="7" width="13.75"/>
    <col min="16" max="16" width="12.625"/>
  </cols>
  <sheetData>
    <row r="1" customFormat="true" ht="18.75" spans="1:1">
      <c r="A1" s="4" t="s">
        <v>118</v>
      </c>
    </row>
    <row r="2" s="1" customFormat="true" ht="29.25" customHeight="true" spans="1:30">
      <c r="A2" s="5" t="s">
        <v>119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true" ht="20.25" spans="1:30">
      <c r="A3" s="6" t="s">
        <v>120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="1" customFormat="true" ht="14.25" spans="1:3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7"/>
      <c r="P4" s="7"/>
      <c r="Q4" s="7"/>
      <c r="R4" s="7"/>
      <c r="S4" s="7"/>
      <c r="T4" s="7" t="s">
        <v>121</v>
      </c>
      <c r="U4" s="7"/>
      <c r="V4" s="7"/>
      <c r="W4" s="7"/>
      <c r="X4" s="7"/>
      <c r="Y4" s="7"/>
      <c r="Z4" s="7"/>
      <c r="AA4" s="7"/>
      <c r="AB4" s="7"/>
      <c r="AC4" s="7"/>
      <c r="AD4" s="7"/>
    </row>
    <row r="5" customFormat="true" ht="27" customHeight="true" spans="1:32">
      <c r="A5" s="8" t="s">
        <v>122</v>
      </c>
      <c r="B5" s="9" t="s">
        <v>123</v>
      </c>
      <c r="C5" s="9"/>
      <c r="D5" s="9"/>
      <c r="E5" s="9"/>
      <c r="F5" s="9"/>
      <c r="G5" s="9"/>
      <c r="H5" s="9"/>
      <c r="I5" s="9"/>
      <c r="J5" s="9"/>
      <c r="K5" s="9"/>
      <c r="L5" s="9"/>
      <c r="M5" s="26" t="s">
        <v>124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9"/>
      <c r="AD5" s="30" t="s">
        <v>125</v>
      </c>
      <c r="AE5" s="10" t="s">
        <v>126</v>
      </c>
      <c r="AF5" s="31"/>
    </row>
    <row r="6" customFormat="true" ht="42" customHeight="true" spans="1:32">
      <c r="A6" s="8"/>
      <c r="B6" s="10" t="s">
        <v>127</v>
      </c>
      <c r="C6" s="10" t="s">
        <v>128</v>
      </c>
      <c r="D6" s="11" t="s">
        <v>129</v>
      </c>
      <c r="E6" s="24"/>
      <c r="F6" s="25"/>
      <c r="G6" s="24"/>
      <c r="H6" s="11" t="s">
        <v>130</v>
      </c>
      <c r="I6" s="24"/>
      <c r="J6" s="25"/>
      <c r="K6" s="10" t="s">
        <v>131</v>
      </c>
      <c r="L6" s="10" t="s">
        <v>132</v>
      </c>
      <c r="M6" s="10" t="s">
        <v>127</v>
      </c>
      <c r="N6" s="11" t="s">
        <v>133</v>
      </c>
      <c r="O6" s="25"/>
      <c r="P6" s="11" t="s">
        <v>134</v>
      </c>
      <c r="Q6" s="24"/>
      <c r="R6" s="24"/>
      <c r="S6" s="25"/>
      <c r="T6" s="11" t="s">
        <v>135</v>
      </c>
      <c r="U6" s="24"/>
      <c r="V6" s="24"/>
      <c r="W6" s="25"/>
      <c r="X6" s="11" t="s">
        <v>131</v>
      </c>
      <c r="Y6" s="24"/>
      <c r="Z6" s="24"/>
      <c r="AA6" s="25"/>
      <c r="AB6" s="11" t="s">
        <v>132</v>
      </c>
      <c r="AC6" s="25"/>
      <c r="AD6" s="32"/>
      <c r="AE6" s="33"/>
      <c r="AF6" s="31"/>
    </row>
    <row r="7" s="2" customFormat="true" ht="40.5" spans="1:32">
      <c r="A7" s="8"/>
      <c r="B7" s="12"/>
      <c r="C7" s="12"/>
      <c r="D7" s="8" t="s">
        <v>136</v>
      </c>
      <c r="E7" s="8" t="s">
        <v>137</v>
      </c>
      <c r="F7" s="8" t="s">
        <v>138</v>
      </c>
      <c r="G7" s="8" t="s">
        <v>139</v>
      </c>
      <c r="H7" s="8" t="s">
        <v>140</v>
      </c>
      <c r="I7" s="8" t="s">
        <v>141</v>
      </c>
      <c r="J7" s="8" t="s">
        <v>142</v>
      </c>
      <c r="K7" s="12"/>
      <c r="L7" s="12"/>
      <c r="M7" s="12"/>
      <c r="N7" s="8" t="s">
        <v>143</v>
      </c>
      <c r="O7" s="8" t="s">
        <v>144</v>
      </c>
      <c r="P7" s="8" t="s">
        <v>143</v>
      </c>
      <c r="Q7" s="8" t="s">
        <v>144</v>
      </c>
      <c r="R7" s="8" t="s">
        <v>145</v>
      </c>
      <c r="S7" s="8" t="s">
        <v>146</v>
      </c>
      <c r="T7" s="8" t="s">
        <v>143</v>
      </c>
      <c r="U7" s="8" t="s">
        <v>144</v>
      </c>
      <c r="V7" s="8" t="s">
        <v>145</v>
      </c>
      <c r="W7" s="8" t="s">
        <v>146</v>
      </c>
      <c r="X7" s="8" t="s">
        <v>143</v>
      </c>
      <c r="Y7" s="8" t="s">
        <v>144</v>
      </c>
      <c r="Z7" s="8" t="s">
        <v>145</v>
      </c>
      <c r="AA7" s="8" t="s">
        <v>146</v>
      </c>
      <c r="AB7" s="8" t="s">
        <v>143</v>
      </c>
      <c r="AC7" s="8" t="s">
        <v>144</v>
      </c>
      <c r="AD7" s="34"/>
      <c r="AE7" s="12"/>
      <c r="AF7" s="35"/>
    </row>
    <row r="8" customFormat="true" ht="20.1" customHeight="true" spans="1:32">
      <c r="A8" s="13" t="s">
        <v>147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31"/>
    </row>
    <row r="9" customFormat="true" ht="20.1" customHeight="true" spans="1:31">
      <c r="A9" s="14" t="s">
        <v>148</v>
      </c>
      <c r="B9" s="14"/>
      <c r="C9" s="15">
        <f>2425853.12/10000</f>
        <v>242.585312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="3" customFormat="true" ht="20.1" customHeight="true" spans="1:31">
      <c r="A10" s="16" t="s">
        <v>149</v>
      </c>
      <c r="B10" s="16"/>
      <c r="C10" s="15">
        <f>2425853.12/10000</f>
        <v>242.585312</v>
      </c>
      <c r="D10" s="16">
        <v>5259.111325</v>
      </c>
      <c r="E10" s="16">
        <f>(500000)/10000</f>
        <v>50</v>
      </c>
      <c r="F10" s="16"/>
      <c r="G10" s="16">
        <f t="shared" ref="G10:G21" si="0">D10-E10</f>
        <v>5209.111325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="3" customFormat="true" ht="20.1" customHeight="true" spans="1:31">
      <c r="A11" s="16" t="s">
        <v>150</v>
      </c>
      <c r="B11" s="16"/>
      <c r="C11" s="15">
        <f>52201.72/10000</f>
        <v>5.220172</v>
      </c>
      <c r="D11" s="16">
        <v>436.351325</v>
      </c>
      <c r="F11" s="16"/>
      <c r="G11" s="16">
        <f t="shared" si="0"/>
        <v>436.351325</v>
      </c>
      <c r="H11" s="16"/>
      <c r="I11" s="16"/>
      <c r="J11" s="16"/>
      <c r="K11" s="16"/>
      <c r="L11" s="16"/>
      <c r="M11" s="16"/>
      <c r="N11" s="16"/>
      <c r="O11" s="16"/>
      <c r="P11" s="16">
        <f>5565259.21/10000</f>
        <v>556.525921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="3" customFormat="true" ht="20.1" customHeight="true" spans="1:31">
      <c r="A12" s="16" t="s">
        <v>151</v>
      </c>
      <c r="B12" s="16"/>
      <c r="C12" s="15">
        <f>2373651.4/10000</f>
        <v>237.36514</v>
      </c>
      <c r="D12" s="16">
        <v>4822.76</v>
      </c>
      <c r="E12" s="16">
        <f>(500000)/10000</f>
        <v>50</v>
      </c>
      <c r="F12" s="16"/>
      <c r="G12" s="16">
        <f>SUM(G13:G21)</f>
        <v>4772.76</v>
      </c>
      <c r="H12" s="16"/>
      <c r="I12" s="16"/>
      <c r="J12" s="16"/>
      <c r="K12" s="16"/>
      <c r="L12" s="16"/>
      <c r="M12" s="16"/>
      <c r="N12" s="16"/>
      <c r="O12" s="16"/>
      <c r="P12" s="16">
        <f>13040650.56/10000</f>
        <v>1304.065056</v>
      </c>
      <c r="Q12" s="28"/>
      <c r="R12" s="28"/>
      <c r="S12" s="28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="3" customFormat="true" ht="20.1" customHeight="true" spans="1:31">
      <c r="A13" s="17" t="s">
        <v>172</v>
      </c>
      <c r="B13" s="16"/>
      <c r="C13" s="16"/>
      <c r="D13" s="18">
        <v>22.76</v>
      </c>
      <c r="E13" s="16"/>
      <c r="F13" s="16"/>
      <c r="G13" s="16">
        <f t="shared" si="0"/>
        <v>22.76</v>
      </c>
      <c r="H13" s="16"/>
      <c r="I13" s="16"/>
      <c r="J13" s="16"/>
      <c r="K13" s="16"/>
      <c r="L13" s="16"/>
      <c r="M13" s="16"/>
      <c r="N13" s="16"/>
      <c r="O13" s="16"/>
      <c r="P13" s="16">
        <v>22.76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="3" customFormat="true" ht="20.1" customHeight="true" spans="1:31">
      <c r="A14" s="17" t="s">
        <v>173</v>
      </c>
      <c r="B14" s="16"/>
      <c r="C14" s="16"/>
      <c r="D14" s="18">
        <v>222</v>
      </c>
      <c r="E14" s="16"/>
      <c r="F14" s="16"/>
      <c r="G14" s="16">
        <f t="shared" si="0"/>
        <v>222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="3" customFormat="true" ht="20.1" customHeight="true" spans="1:31">
      <c r="A15" s="17" t="s">
        <v>174</v>
      </c>
      <c r="B15" s="16"/>
      <c r="C15" s="16"/>
      <c r="D15" s="18">
        <v>500</v>
      </c>
      <c r="E15" s="16"/>
      <c r="F15" s="16"/>
      <c r="G15" s="16">
        <f t="shared" si="0"/>
        <v>500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="3" customFormat="true" ht="20.1" customHeight="true" spans="1:31">
      <c r="A16" s="17" t="s">
        <v>175</v>
      </c>
      <c r="B16" s="16"/>
      <c r="C16" s="16"/>
      <c r="D16" s="18">
        <v>170</v>
      </c>
      <c r="E16" s="16"/>
      <c r="F16" s="16"/>
      <c r="G16" s="16">
        <f t="shared" si="0"/>
        <v>170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="3" customFormat="true" ht="20.1" customHeight="true" spans="1:31">
      <c r="A17" s="17" t="s">
        <v>176</v>
      </c>
      <c r="B17" s="16"/>
      <c r="C17" s="16"/>
      <c r="D17" s="18">
        <v>2400</v>
      </c>
      <c r="E17" s="16"/>
      <c r="F17" s="16"/>
      <c r="G17" s="16">
        <f t="shared" si="0"/>
        <v>2400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2400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="3" customFormat="true" ht="20.1" customHeight="true" spans="1:31">
      <c r="A18" s="17" t="s">
        <v>177</v>
      </c>
      <c r="B18" s="16"/>
      <c r="C18" s="16"/>
      <c r="D18" s="18">
        <v>202</v>
      </c>
      <c r="E18" s="16"/>
      <c r="F18" s="16"/>
      <c r="G18" s="16">
        <f t="shared" si="0"/>
        <v>202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="3" customFormat="true" ht="20.1" customHeight="true" spans="1:31">
      <c r="A19" s="17" t="s">
        <v>178</v>
      </c>
      <c r="B19" s="16"/>
      <c r="C19" s="16"/>
      <c r="D19" s="18">
        <v>106</v>
      </c>
      <c r="E19" s="16"/>
      <c r="F19" s="16"/>
      <c r="G19" s="16">
        <f t="shared" si="0"/>
        <v>106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="3" customFormat="true" ht="20.1" customHeight="true" spans="1:31">
      <c r="A20" s="17" t="s">
        <v>179</v>
      </c>
      <c r="B20" s="16"/>
      <c r="C20" s="16"/>
      <c r="D20" s="18">
        <v>600</v>
      </c>
      <c r="E20" s="16">
        <v>50</v>
      </c>
      <c r="F20" s="16"/>
      <c r="G20" s="16">
        <f t="shared" si="0"/>
        <v>550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="3" customFormat="true" ht="20.1" customHeight="true" spans="1:31">
      <c r="A21" s="19" t="s">
        <v>180</v>
      </c>
      <c r="B21" s="16"/>
      <c r="C21" s="16"/>
      <c r="D21" s="20">
        <v>600</v>
      </c>
      <c r="E21" s="16"/>
      <c r="F21" s="16"/>
      <c r="G21" s="16">
        <f t="shared" si="0"/>
        <v>600</v>
      </c>
      <c r="H21" s="16"/>
      <c r="I21" s="16"/>
      <c r="J21" s="16"/>
      <c r="K21" s="16"/>
      <c r="L21" s="16"/>
      <c r="M21" s="16"/>
      <c r="N21" s="16"/>
      <c r="O21" s="16"/>
      <c r="P21" s="16"/>
      <c r="Q21" s="16">
        <v>600</v>
      </c>
      <c r="R21" s="16" t="s">
        <v>181</v>
      </c>
      <c r="S21" s="16" t="s">
        <v>182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="3" customFormat="true" ht="20.1" customHeight="true" spans="1:31">
      <c r="A22" s="16" t="s">
        <v>156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="3" customFormat="true" ht="20.1" customHeight="true" spans="1:31">
      <c r="A23" s="16" t="s">
        <v>153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="3" customFormat="true" ht="20.1" customHeight="true" spans="1:31">
      <c r="A24" s="16" t="s">
        <v>154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="3" customFormat="true" ht="20.1" customHeight="true" spans="1:31">
      <c r="A25" s="16" t="s">
        <v>155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="3" customFormat="true" ht="20.1" customHeight="true" spans="1:3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="3" customFormat="true" ht="20.1" customHeight="true" spans="1:3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="1" customFormat="true" ht="12" customHeight="true" spans="1:30">
      <c r="A28" s="21"/>
      <c r="B28" s="21"/>
      <c r="C28" s="21"/>
      <c r="D28" s="22" t="s">
        <v>165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="1" customFormat="true" ht="12" customHeight="true" spans="1:30">
      <c r="A29" s="21"/>
      <c r="B29" s="2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="1" customFormat="true" ht="12" customHeight="true" spans="1:30">
      <c r="A30" s="21"/>
      <c r="B30" s="2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="1" customFormat="true" ht="18.75" customHeight="true" spans="1:30">
      <c r="A31" s="23" t="s">
        <v>183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customFormat="true" spans="1:1">
      <c r="A32" t="s">
        <v>167</v>
      </c>
    </row>
    <row r="33" customFormat="true" spans="1:1">
      <c r="A33" t="s">
        <v>168</v>
      </c>
    </row>
    <row r="34" customFormat="true" spans="1:1">
      <c r="A34" t="s">
        <v>169</v>
      </c>
    </row>
    <row r="35" customFormat="true" spans="1:1">
      <c r="A35" t="s">
        <v>170</v>
      </c>
    </row>
    <row r="36" customFormat="true" spans="1:1">
      <c r="A36" t="s">
        <v>171</v>
      </c>
    </row>
  </sheetData>
  <mergeCells count="23">
    <mergeCell ref="A2:AD2"/>
    <mergeCell ref="A3:AD3"/>
    <mergeCell ref="T4:V4"/>
    <mergeCell ref="B5:L5"/>
    <mergeCell ref="M5:AC5"/>
    <mergeCell ref="D6:G6"/>
    <mergeCell ref="H6:J6"/>
    <mergeCell ref="N6:O6"/>
    <mergeCell ref="P6:S6"/>
    <mergeCell ref="T6:W6"/>
    <mergeCell ref="X6:AA6"/>
    <mergeCell ref="AB6:AC6"/>
    <mergeCell ref="A31:AD31"/>
    <mergeCell ref="A5:A7"/>
    <mergeCell ref="B6:B7"/>
    <mergeCell ref="C6:C7"/>
    <mergeCell ref="K6:K7"/>
    <mergeCell ref="L6:L7"/>
    <mergeCell ref="M6:M7"/>
    <mergeCell ref="AD5:AD7"/>
    <mergeCell ref="AE5:AE7"/>
    <mergeCell ref="A28:C30"/>
    <mergeCell ref="D28:AD3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http:/sdwm.org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</vt:lpstr>
      <vt:lpstr>资金情况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梁志</dc:creator>
  <cp:lastModifiedBy>greatwall</cp:lastModifiedBy>
  <dcterms:created xsi:type="dcterms:W3CDTF">2018-05-09T11:27:00Z</dcterms:created>
  <cp:lastPrinted>2023-03-20T10:04:14Z</cp:lastPrinted>
  <dcterms:modified xsi:type="dcterms:W3CDTF">2023-04-27T10:06:55Z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</Properties>
</file>